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zangane\Desktop\"/>
    </mc:Choice>
  </mc:AlternateContent>
  <xr:revisionPtr revIDLastSave="0" documentId="13_ncr:1_{C71B3647-8DD3-4772-835D-7E08A5713ACD}" xr6:coauthVersionLast="36" xr6:coauthVersionMax="36" xr10:uidLastSave="{00000000-0000-0000-0000-000000000000}"/>
  <bookViews>
    <workbookView xWindow="0" yWindow="0" windowWidth="28800" windowHeight="11625" tabRatio="575" xr2:uid="{00000000-000D-0000-FFFF-FFFF00000000}"/>
  </bookViews>
  <sheets>
    <sheet name="0" sheetId="16" r:id="rId1"/>
    <sheet name="سرمایه گذاری در سهام " sheetId="1" r:id="rId2"/>
    <sheet name="سرمایه گذاری در اوراق   " sheetId="3" r:id="rId3"/>
    <sheet name="تعدیل قیمت" sheetId="18" r:id="rId4"/>
    <sheet name="سرمایه گذاری در سپرده بانکی" sheetId="5" r:id="rId5"/>
    <sheet name="درآمد سرمایه گذاریها" sheetId="17" r:id="rId6"/>
    <sheet name="2-1" sheetId="13" r:id="rId7"/>
    <sheet name="سود اوراق و سپرده" sheetId="7" r:id="rId8"/>
    <sheet name="2-2" sheetId="12" r:id="rId9"/>
    <sheet name="درآمد ناشی از تغییر قیمت اوراق" sheetId="9" r:id="rId10"/>
    <sheet name="درآمد ناشی از فروش" sheetId="21" r:id="rId11"/>
    <sheet name="2-3" sheetId="20" r:id="rId12"/>
    <sheet name="2-4" sheetId="14" r:id="rId13"/>
  </sheets>
  <definedNames>
    <definedName name="_xlnm._FilterDatabase" localSheetId="8" hidden="1">'2-2'!$A$8:$R$24</definedName>
    <definedName name="_xlnm._FilterDatabase" localSheetId="11" hidden="1">'2-3'!$A$9:$V$9</definedName>
    <definedName name="_xlnm._FilterDatabase" localSheetId="3" hidden="1">'تعدیل قیمت'!$A$9:$AL$9</definedName>
    <definedName name="_xlnm._FilterDatabase" localSheetId="5" hidden="1">'درآمد سرمایه گذاریها'!$A$7:$I$7</definedName>
    <definedName name="_xlnm._FilterDatabase" localSheetId="9" hidden="1">'درآمد ناشی از تغییر قیمت اوراق'!$A$8:$Q$8</definedName>
    <definedName name="_xlnm._FilterDatabase" localSheetId="2" hidden="1">'سرمایه گذاری در اوراق   '!$A$9:$AL$25</definedName>
    <definedName name="_xlnm._FilterDatabase" localSheetId="4" hidden="1">'سرمایه گذاری در سپرده بانکی'!$A$8:$AL$8</definedName>
    <definedName name="_xlnm._FilterDatabase" localSheetId="7" hidden="1">'سود اوراق و سپرده'!$A$8:$U$8</definedName>
    <definedName name="_xlnm.Print_Area" localSheetId="0">'0'!$A$1:$J$18</definedName>
    <definedName name="_xlnm.Print_Area" localSheetId="12">'2-4'!$A$1:$E$12</definedName>
  </definedNames>
  <calcPr calcId="191029"/>
</workbook>
</file>

<file path=xl/calcChain.xml><?xml version="1.0" encoding="utf-8"?>
<calcChain xmlns="http://schemas.openxmlformats.org/spreadsheetml/2006/main">
  <c r="E18" i="21" l="1"/>
  <c r="G18" i="21"/>
  <c r="I18" i="21"/>
  <c r="K18" i="21"/>
  <c r="M18" i="21"/>
  <c r="O18" i="21"/>
  <c r="Q18" i="21"/>
  <c r="R18" i="21"/>
  <c r="C18" i="2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S11" i="20" l="1"/>
  <c r="I11" i="20"/>
  <c r="G13" i="20"/>
  <c r="K13" i="20" l="1"/>
  <c r="S9" i="7" l="1"/>
  <c r="M9" i="7"/>
  <c r="E9" i="13"/>
  <c r="D12" i="14" l="1"/>
  <c r="E12" i="14"/>
  <c r="F12" i="14"/>
  <c r="C12" i="14"/>
  <c r="C30" i="12"/>
  <c r="U13" i="20"/>
  <c r="D13" i="20"/>
  <c r="E13" i="20"/>
  <c r="F13" i="20"/>
  <c r="H13" i="20"/>
  <c r="I13" i="20"/>
  <c r="E10" i="17" s="1"/>
  <c r="J13" i="20"/>
  <c r="L13" i="20"/>
  <c r="M13" i="20"/>
  <c r="N13" i="20"/>
  <c r="O13" i="20"/>
  <c r="P13" i="20"/>
  <c r="Q13" i="20"/>
  <c r="R13" i="20"/>
  <c r="S13" i="20"/>
  <c r="T13" i="20"/>
  <c r="V13" i="20"/>
  <c r="C13" i="20"/>
  <c r="C26" i="9"/>
  <c r="J13" i="7"/>
  <c r="K13" i="7"/>
  <c r="L13" i="7"/>
  <c r="M13" i="7"/>
  <c r="N13" i="7"/>
  <c r="O13" i="7"/>
  <c r="P13" i="7"/>
  <c r="Q13" i="7"/>
  <c r="R13" i="7"/>
  <c r="S13" i="7"/>
  <c r="T13" i="7"/>
  <c r="I13" i="7"/>
  <c r="K16" i="18" l="1"/>
  <c r="Q26" i="3" l="1"/>
  <c r="S26" i="3"/>
  <c r="U26" i="3"/>
  <c r="V26" i="3"/>
  <c r="W26" i="3"/>
  <c r="Y26" i="3"/>
  <c r="Z26" i="3"/>
  <c r="AA26" i="3"/>
  <c r="AC26" i="3"/>
  <c r="AG26" i="3"/>
  <c r="AI26" i="3"/>
  <c r="AK26" i="3"/>
  <c r="O26" i="3"/>
  <c r="X13" i="1" l="1"/>
  <c r="Z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C13" i="1"/>
  <c r="J10" i="9" l="1"/>
  <c r="R15" i="12" l="1"/>
  <c r="I12" i="17" l="1"/>
  <c r="S13" i="5"/>
  <c r="L13" i="5"/>
  <c r="M13" i="5"/>
  <c r="N13" i="5"/>
  <c r="O13" i="5"/>
  <c r="P13" i="5"/>
  <c r="Q13" i="5"/>
  <c r="R13" i="5"/>
  <c r="K13" i="5"/>
  <c r="P16" i="3"/>
  <c r="P26" i="3" s="1"/>
  <c r="R16" i="3"/>
  <c r="R26" i="3" s="1"/>
  <c r="T16" i="3"/>
  <c r="T26" i="3" s="1"/>
  <c r="X16" i="3"/>
  <c r="X26" i="3" s="1"/>
  <c r="AB16" i="3"/>
  <c r="AB26" i="3" s="1"/>
  <c r="AD16" i="3"/>
  <c r="AD26" i="3" s="1"/>
  <c r="AF16" i="3"/>
  <c r="AF26" i="3" s="1"/>
  <c r="AH16" i="3"/>
  <c r="AH26" i="3" s="1"/>
  <c r="AJ16" i="3"/>
  <c r="AJ26" i="3" s="1"/>
  <c r="E12" i="17" l="1"/>
  <c r="G8" i="17" l="1"/>
  <c r="G11" i="17"/>
  <c r="G9" i="17"/>
  <c r="G10" i="17"/>
  <c r="G12" i="17" l="1"/>
</calcChain>
</file>

<file path=xl/sharedStrings.xml><?xml version="1.0" encoding="utf-8"?>
<sst xmlns="http://schemas.openxmlformats.org/spreadsheetml/2006/main" count="511" uniqueCount="167">
  <si>
    <t>صندوق قابل معامله نوع دوم سام</t>
  </si>
  <si>
    <t>نام شرکت</t>
  </si>
  <si>
    <t>1401/12/09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</si>
  <si>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</si>
  <si>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</si>
  <si>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</si>
  <si>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</si>
  <si>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</si>
  <si>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</si>
  <si>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</si>
  <si>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</si>
  <si>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</si>
  <si>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</si>
  <si>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سامانه ی نرم افزاری نگین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</si>
  <si>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</si>
  <si>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</si>
  <si>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</si>
  <si>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</si>
  <si>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</si>
  <si>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</si>
  <si>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</si>
  <si>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</si>
  <si>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</si>
  <si>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</si>
  <si>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</si>
  <si>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</si>
  <si>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</si>
  <si>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اسنادخزانه-م6بودجه00-030723</t>
  </si>
  <si>
    <t>1403/07/23</t>
  </si>
  <si>
    <t>اسنادخزانه-م5بودجه00-030626</t>
  </si>
  <si>
    <t>1403/06/26</t>
  </si>
  <si>
    <t>اسنادخزانه-م14بودجه99-021025</t>
  </si>
  <si>
    <t>1400/01/08</t>
  </si>
  <si>
    <t>1402/10/25</t>
  </si>
  <si>
    <t>اسنادخزانه-م10بودجه99-020807</t>
  </si>
  <si>
    <t>1399/11/21</t>
  </si>
  <si>
    <t>1402/08/07</t>
  </si>
  <si>
    <t>اسنادخزانه-م3بودجه00-030418</t>
  </si>
  <si>
    <t>1403/04/18</t>
  </si>
  <si>
    <t>شماره حساب</t>
  </si>
  <si>
    <t>مبلغ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</si>
  <si>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</si>
  <si>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</si>
  <si>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</si>
  <si>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</si>
  <si>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</si>
  <si>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2908100156920331</t>
  </si>
  <si>
    <t>101311040707075301</t>
  </si>
  <si>
    <t>حساب جاری</t>
  </si>
  <si>
    <t>1401/09/24</t>
  </si>
  <si>
    <t>290303156920331</t>
  </si>
  <si>
    <t>سپرده بلند مدت</t>
  </si>
  <si>
    <t>1401/12/10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</si>
  <si>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</si>
  <si>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</si>
  <si>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</si>
  <si>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</si>
  <si>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</si>
  <si>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</si>
  <si>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</si>
  <si>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</si>
  <si>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</si>
  <si>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</si>
  <si>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</si>
  <si>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</si>
  <si>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</si>
  <si>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</si>
  <si>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</si>
  <si>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</si>
  <si>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</si>
  <si>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</si>
  <si>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</si>
  <si>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</si>
  <si>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</si>
  <si>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</si>
  <si>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</si>
  <si>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</si>
  <si>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</si>
  <si>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‫صورت وضعیت پورتفوی</t>
  </si>
  <si>
    <t>‫1- سرمایه گذاری ها</t>
  </si>
  <si>
    <t>‫1-1- سرمایه گذاری در سهام و حق تقدم سهام</t>
  </si>
  <si>
    <t>‫مشخصات حساب بانکی</t>
  </si>
  <si>
    <t>‫تغییرات طی دوره</t>
  </si>
  <si>
    <t>‫1401/12/29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</si>
  <si>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</si>
  <si>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</si>
  <si>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</si>
  <si>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</si>
  <si>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</si>
  <si>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</si>
  <si>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</si>
  <si>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</si>
  <si>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‫درصد به کل دارایی ها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</si>
  <si>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</si>
  <si>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</si>
  <si>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</si>
  <si>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</si>
  <si>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</si>
  <si>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</si>
  <si>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</si>
  <si>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‫درآمد حاصل از سرمایه گذاری در اوراق بهادار با درآمد ثابت</t>
  </si>
  <si>
    <t>‫سایر درآمدها</t>
  </si>
  <si>
    <t>‫جمع</t>
  </si>
  <si>
    <t>‫1-3- سرمایه گذاری در  سپرده بانکی</t>
  </si>
  <si>
    <t>2-1</t>
  </si>
  <si>
    <t>2-2</t>
  </si>
  <si>
    <t>2-3</t>
  </si>
  <si>
    <t>2-4</t>
  </si>
  <si>
    <t>نام بانک</t>
  </si>
  <si>
    <t>1404/12/10</t>
  </si>
  <si>
    <t>1401/12/16</t>
  </si>
  <si>
    <t>‫2-1- درآمد حاصل از سرمایه گذاری در سپرده بانکی :</t>
  </si>
  <si>
    <t>از ابتدای دوره مالی تا پایان ماه</t>
  </si>
  <si>
    <t xml:space="preserve">‫درآمد حاصل از سرمایه گذاری در سپرده بانکی </t>
  </si>
  <si>
    <t>‫2-4- سایر درآمدها:</t>
  </si>
  <si>
    <t>‫صندوق سرمایه گذاری نوع دوم سام</t>
  </si>
  <si>
    <t>‫برای ماه منتهی به 1402/01/31</t>
  </si>
  <si>
    <t>برای ماه منتهی به 1402/01/31</t>
  </si>
  <si>
    <t>سرمایه گذاری گروه توسعه ملی</t>
  </si>
  <si>
    <t>4.68%</t>
  </si>
  <si>
    <t>1402/01/31</t>
  </si>
  <si>
    <t>گواهی اعتبارمولد رفاه0208</t>
  </si>
  <si>
    <t>مرابحه عام دولت92-ش.خ020825</t>
  </si>
  <si>
    <t>مرابحه عام دولت127-ش.خ040623</t>
  </si>
  <si>
    <t>مرابحه عام دولت112-ش.خ 040408</t>
  </si>
  <si>
    <t>گواهی اعتبار مولد سپه0208</t>
  </si>
  <si>
    <t>اسناد خزانه-م3بودجه01-040520</t>
  </si>
  <si>
    <t>گواهی اعتبار مولد سامان0208</t>
  </si>
  <si>
    <t>اسنادخزانه-م1بودجه00-030821</t>
  </si>
  <si>
    <t>اسنادخزانه-م11بودجه99-020906</t>
  </si>
  <si>
    <t>اسناد خزانه-م1بودجه01-040326</t>
  </si>
  <si>
    <t>1401/09/01</t>
  </si>
  <si>
    <t>1400/08/25</t>
  </si>
  <si>
    <t>1401/12/23</t>
  </si>
  <si>
    <t>1401/06/08</t>
  </si>
  <si>
    <t>1401/05/18</t>
  </si>
  <si>
    <t>1400/01/11</t>
  </si>
  <si>
    <t>1401/02/26</t>
  </si>
  <si>
    <t>1402/08/30</t>
  </si>
  <si>
    <t>1402/08/25</t>
  </si>
  <si>
    <t>1404/06/23</t>
  </si>
  <si>
    <t>1404/04/07</t>
  </si>
  <si>
    <t>1404/05/20</t>
  </si>
  <si>
    <t>1403/08/21</t>
  </si>
  <si>
    <t>1402/09/06</t>
  </si>
  <si>
    <t>1404/03/25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</si>
  <si>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</si>
  <si>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</si>
  <si>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</si>
  <si>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</si>
  <si>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</si>
  <si>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‫(بر اساس دستورالعمل نحوه تعیین قیمت خرید و فروش اوراق بهادار در صندوق‌های سرمایه گذاری)</t>
  </si>
  <si>
    <t>‫اوراق بهاداری که ارزش آن‌ها در تاریخ گزارش تعدیل شده است</t>
  </si>
  <si>
    <t>نگهداری تا سررسید</t>
  </si>
  <si>
    <t>‫1402/01/31</t>
  </si>
  <si>
    <t>1402/02/25</t>
  </si>
  <si>
    <t>1402/06/08</t>
  </si>
  <si>
    <t>1402/06/23</t>
  </si>
  <si>
    <t xml:space="preserve">‫1-2- سرمایه گذاری در اوراق بهادار با درآمد ثابت </t>
  </si>
  <si>
    <t>تاریخ دریافت سود</t>
  </si>
  <si>
    <t>‫2-1-1- سود اوراق بهادار با درآمد ثابت و سپرده بانکی :</t>
  </si>
  <si>
    <t>‫2-3- درآمد حاصل از سرمایه گذاری در سهام :</t>
  </si>
  <si>
    <t>‫2-2- درآمد حاصل از سرمایه گذاری در اوراق بهادار با درآمد ثابت :</t>
  </si>
  <si>
    <t>‫2-2-1- درآمد ناشی از تغییر قیمت اوراق بهادار :</t>
  </si>
  <si>
    <t>-</t>
  </si>
  <si>
    <t>سود و زیان ناشی از فروش</t>
  </si>
  <si>
    <t>‫2-2-2- درآمد ناشی از فروش  اوراق بهادار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</si>
</sst>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name val="Calibri"/>
    </font>
    <font>
      <sz val="11"/>
      <name val="Calibri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u/>
      <sz val="11"/>
      <color rgb="FF000000"/>
      <name val="B Nazanin"/>
      <charset val="178"/>
    </font>
    <font>
      <b/>
      <u/>
      <sz val="11"/>
      <name val="B Nazanin"/>
      <charset val="178"/>
    </font>
    <font>
      <sz val="10"/>
      <color rgb="FF3C464A"/>
      <name val="Tahoma"/>
      <family val="2"/>
    </font>
    <font>
      <b/>
      <sz val="11"/>
      <color indexed="8"/>
      <name val="B Nazanin"/>
      <charset val="178"/>
    </font>
    <font>
      <sz val="11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2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3" fontId="4" fillId="0" borderId="4" xfId="0" applyNumberFormat="1" applyFont="1" applyBorder="1"/>
    <xf numFmtId="0" fontId="4" fillId="0" borderId="4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7" fontId="8" fillId="0" borderId="0" xfId="0" applyNumberFormat="1" applyFont="1" applyAlignment="1">
      <alignment horizontal="right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/>
    <xf numFmtId="3" fontId="4" fillId="0" borderId="0" xfId="0" applyNumberFormat="1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7" fontId="5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 wrapText="1"/>
    </xf>
    <xf numFmtId="164" fontId="3" fillId="0" borderId="0" xfId="1" applyNumberFormat="1" applyFont="1"/>
    <xf numFmtId="164" fontId="5" fillId="0" borderId="5" xfId="1" applyNumberFormat="1" applyFont="1" applyBorder="1" applyAlignment="1">
      <alignment horizontal="center" vertical="center"/>
    </xf>
    <xf numFmtId="164" fontId="6" fillId="0" borderId="0" xfId="1" applyNumberFormat="1" applyFont="1"/>
    <xf numFmtId="10" fontId="6" fillId="0" borderId="0" xfId="2" applyNumberFormat="1" applyFont="1"/>
    <xf numFmtId="10" fontId="6" fillId="0" borderId="0" xfId="0" applyNumberFormat="1" applyFont="1"/>
    <xf numFmtId="164" fontId="5" fillId="0" borderId="4" xfId="0" applyNumberFormat="1" applyFont="1" applyBorder="1"/>
    <xf numFmtId="164" fontId="5" fillId="0" borderId="0" xfId="0" applyNumberFormat="1" applyFont="1"/>
    <xf numFmtId="165" fontId="5" fillId="0" borderId="4" xfId="2" applyNumberFormat="1" applyFont="1" applyBorder="1"/>
    <xf numFmtId="3" fontId="11" fillId="0" borderId="0" xfId="0" applyNumberFormat="1" applyFont="1"/>
    <xf numFmtId="164" fontId="4" fillId="0" borderId="4" xfId="1" applyNumberFormat="1" applyFont="1" applyBorder="1" applyAlignment="1">
      <alignment horizontal="center"/>
    </xf>
    <xf numFmtId="164" fontId="4" fillId="0" borderId="0" xfId="1" applyNumberFormat="1" applyFont="1"/>
    <xf numFmtId="10" fontId="6" fillId="0" borderId="0" xfId="0" applyNumberFormat="1" applyFont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 wrapText="1"/>
    </xf>
    <xf numFmtId="3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12" fillId="0" borderId="0" xfId="0" applyFont="1" applyBorder="1"/>
    <xf numFmtId="49" fontId="12" fillId="0" borderId="0" xfId="0" applyNumberFormat="1" applyFont="1" applyBorder="1"/>
    <xf numFmtId="37" fontId="5" fillId="0" borderId="7" xfId="0" applyNumberFormat="1" applyFont="1" applyBorder="1" applyAlignment="1">
      <alignment horizontal="center" vertical="center"/>
    </xf>
    <xf numFmtId="0" fontId="3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8" fillId="0" borderId="0" xfId="0" applyNumberFormat="1" applyFont="1"/>
    <xf numFmtId="3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4" fontId="4" fillId="0" borderId="0" xfId="1" applyNumberFormat="1" applyFont="1" applyBorder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164" fontId="4" fillId="0" borderId="0" xfId="0" applyNumberFormat="1" applyFont="1"/>
    <xf numFmtId="43" fontId="4" fillId="0" borderId="0" xfId="0" applyNumberFormat="1" applyFont="1"/>
    <xf numFmtId="3" fontId="6" fillId="0" borderId="0" xfId="0" applyNumberFormat="1" applyFont="1"/>
    <xf numFmtId="10" fontId="6" fillId="0" borderId="0" xfId="0" applyNumberFormat="1" applyFont="1" applyAlignment="1">
      <alignment horizontal="center"/>
    </xf>
    <xf numFmtId="10" fontId="6" fillId="0" borderId="4" xfId="0" applyNumberFormat="1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37" fontId="6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37" fontId="4" fillId="0" borderId="1" xfId="0" applyNumberFormat="1" applyFont="1" applyBorder="1"/>
    <xf numFmtId="164" fontId="8" fillId="0" borderId="4" xfId="0" applyNumberFormat="1" applyFont="1" applyBorder="1"/>
    <xf numFmtId="0" fontId="15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3" fontId="6" fillId="0" borderId="4" xfId="0" applyNumberFormat="1" applyFont="1" applyBorder="1"/>
    <xf numFmtId="10" fontId="6" fillId="0" borderId="4" xfId="2" applyNumberFormat="1" applyFont="1" applyBorder="1"/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9" fontId="5" fillId="0" borderId="4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37" fontId="4" fillId="0" borderId="0" xfId="0" applyNumberFormat="1" applyFont="1" applyBorder="1"/>
    <xf numFmtId="10" fontId="6" fillId="0" borderId="4" xfId="0" applyNumberFormat="1" applyFont="1" applyBorder="1"/>
    <xf numFmtId="0" fontId="3" fillId="0" borderId="0" xfId="0" applyFont="1" applyBorder="1" applyAlignment="1"/>
    <xf numFmtId="164" fontId="7" fillId="0" borderId="0" xfId="0" applyNumberFormat="1" applyFont="1" applyBorder="1" applyAlignment="1">
      <alignment horizontal="center" vertical="center"/>
    </xf>
    <xf numFmtId="3" fontId="17" fillId="0" borderId="0" xfId="0" applyNumberFormat="1" applyFont="1"/>
    <xf numFmtId="37" fontId="0" fillId="0" borderId="0" xfId="0" applyNumberFormat="1"/>
    <xf numFmtId="164" fontId="0" fillId="0" borderId="0" xfId="1" applyNumberFormat="1" applyFont="1" applyFill="1"/>
    <xf numFmtId="0" fontId="0" fillId="0" borderId="0" xfId="0" applyFill="1"/>
    <xf numFmtId="37" fontId="6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49" fontId="6" fillId="0" borderId="0" xfId="0" applyNumberFormat="1" applyFont="1" applyFill="1" applyAlignment="1">
      <alignment horizontal="center" vertical="center"/>
    </xf>
    <xf numFmtId="37" fontId="6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65" fontId="4" fillId="0" borderId="0" xfId="2" applyNumberFormat="1" applyFont="1"/>
    <xf numFmtId="43" fontId="6" fillId="0" borderId="0" xfId="1" applyFont="1"/>
    <xf numFmtId="165" fontId="4" fillId="0" borderId="4" xfId="2" applyNumberFormat="1" applyFont="1" applyBorder="1" applyAlignment="1">
      <alignment horizontal="center"/>
    </xf>
    <xf numFmtId="3" fontId="6" fillId="0" borderId="4" xfId="0" applyNumberFormat="1" applyFont="1" applyFill="1" applyBorder="1"/>
    <xf numFmtId="164" fontId="8" fillId="0" borderId="4" xfId="1" applyNumberFormat="1" applyFont="1" applyFill="1" applyBorder="1"/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7" fontId="8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0" fontId="3" fillId="0" borderId="6" xfId="0" applyFont="1" applyFill="1" applyBorder="1"/>
    <xf numFmtId="37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5</xdr:row>
      <xdr:rowOff>85857</xdr:rowOff>
    </xdr:from>
    <xdr:to>
      <xdr:col>6</xdr:col>
      <xdr:colOff>66675</xdr:colOff>
      <xdr:row>12</xdr:row>
      <xdr:rowOff>181107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F736AB-DE30-45E6-BAD8-18F5C4E2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62125" y="1228857"/>
          <a:ext cx="137160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0CCC-7DC3-4ADA-A0AD-B01250F0543E}">
  <sheetPr>
    <pageSetUpPr fitToPage="1"/>
  </sheetPr>
  <dimension ref="A16:J18"/>
  <sheetViews>
    <sheetView rightToLeft="1" tabSelected="1" view="pageBreakPreview" zoomScale="60" zoomScaleNormal="100" workbookViewId="0">
      <selection activeCell="R13" sqref="R13"/>
    </sheetView>
  </sheetViews>
  <sheetFormatPr defaultRowHeight="18" x14ac:dyDescent="0.45"/>
  <cols>
    <col min="1" max="16384" width="9.140625" style="1"/>
  </cols>
  <sheetData>
    <row r="16" spans="1:10" ht="30" x14ac:dyDescent="0.45">
      <c r="A16" s="112" t="s">
        <v>115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ht="30" x14ac:dyDescent="0.45">
      <c r="A17" s="112" t="s">
        <v>78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30" x14ac:dyDescent="0.45">
      <c r="A18" s="112" t="s">
        <v>116</v>
      </c>
      <c r="B18" s="113"/>
      <c r="C18" s="113"/>
      <c r="D18" s="113"/>
      <c r="E18" s="113"/>
      <c r="F18" s="113"/>
      <c r="G18" s="113"/>
      <c r="H18" s="113"/>
      <c r="I18" s="113"/>
      <c r="J18" s="113"/>
    </row>
  </sheetData>
  <mergeCells count="3">
    <mergeCell ref="A16:J16"/>
    <mergeCell ref="A17:J17"/>
    <mergeCell ref="A18:J18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1"/>
  <sheetViews>
    <sheetView rightToLeft="1" zoomScaleNormal="100" workbookViewId="0">
      <selection activeCell="I10" sqref="I10:I20"/>
    </sheetView>
  </sheetViews>
  <sheetFormatPr defaultRowHeight="18" x14ac:dyDescent="0.4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5.140625" style="1" customWidth="1"/>
    <col min="10" max="10" width="1" style="12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9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9.5" x14ac:dyDescent="0.45">
      <c r="A2" s="118" t="s">
        <v>53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9.5" x14ac:dyDescent="0.45">
      <c r="A3" s="118" t="s">
        <v>117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19.5" x14ac:dyDescent="0.45">
      <c r="C4" s="4"/>
      <c r="D4" s="4"/>
      <c r="E4" s="4"/>
      <c r="F4" s="4"/>
      <c r="G4" s="4"/>
    </row>
    <row r="5" spans="1:17" ht="19.5" x14ac:dyDescent="0.45">
      <c r="A5" s="122" t="s">
        <v>163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7" spans="1:17" ht="19.5" x14ac:dyDescent="0.45">
      <c r="A7" s="114" t="s">
        <v>1</v>
      </c>
      <c r="C7" s="126" t="s">
        <v>55</v>
      </c>
      <c r="D7" s="126" t="s">
        <v>55</v>
      </c>
      <c r="E7" s="126" t="s">
        <v>55</v>
      </c>
      <c r="F7" s="126" t="s">
        <v>55</v>
      </c>
      <c r="G7" s="126" t="s">
        <v>55</v>
      </c>
      <c r="H7" s="126" t="s">
        <v>55</v>
      </c>
      <c r="I7" s="126" t="s">
        <v>55</v>
      </c>
      <c r="K7" s="126" t="s">
        <v>112</v>
      </c>
      <c r="L7" s="126" t="s">
        <v>56</v>
      </c>
      <c r="M7" s="126" t="s">
        <v>56</v>
      </c>
      <c r="N7" s="126" t="s">
        <v>56</v>
      </c>
      <c r="O7" s="126" t="s">
        <v>56</v>
      </c>
      <c r="P7" s="126" t="s">
        <v>56</v>
      </c>
      <c r="Q7" s="126" t="s">
        <v>56</v>
      </c>
    </row>
    <row r="8" spans="1:17" ht="33.75" customHeight="1" x14ac:dyDescent="0.45">
      <c r="A8" s="123" t="s">
        <v>1</v>
      </c>
      <c r="C8" s="126" t="s">
        <v>5</v>
      </c>
      <c r="E8" s="55" t="s">
        <v>62</v>
      </c>
      <c r="G8" s="55" t="s">
        <v>63</v>
      </c>
      <c r="I8" s="55" t="s">
        <v>64</v>
      </c>
      <c r="K8" s="55" t="s">
        <v>5</v>
      </c>
      <c r="M8" s="55" t="s">
        <v>62</v>
      </c>
      <c r="O8" s="55" t="s">
        <v>63</v>
      </c>
      <c r="Q8" s="55" t="s">
        <v>64</v>
      </c>
    </row>
    <row r="9" spans="1:17" x14ac:dyDescent="0.45">
      <c r="A9" s="12" t="s">
        <v>13</v>
      </c>
      <c r="B9" s="12"/>
      <c r="C9" s="61">
        <v>3100000</v>
      </c>
      <c r="D9" s="61"/>
      <c r="E9" s="61">
        <v>57070398600</v>
      </c>
      <c r="F9" s="61"/>
      <c r="G9" s="61">
        <v>50753210850</v>
      </c>
      <c r="H9" s="61"/>
      <c r="I9" s="61">
        <v>6317187750</v>
      </c>
      <c r="J9" s="61"/>
      <c r="K9" s="61">
        <v>3100000</v>
      </c>
      <c r="L9" s="61"/>
      <c r="M9" s="61">
        <v>57070398600</v>
      </c>
      <c r="N9" s="61"/>
      <c r="O9" s="61">
        <v>50420740500</v>
      </c>
      <c r="P9" s="61"/>
      <c r="Q9" s="61">
        <v>6649658100</v>
      </c>
    </row>
    <row r="10" spans="1:17" x14ac:dyDescent="0.45">
      <c r="A10" s="12" t="s">
        <v>129</v>
      </c>
      <c r="B10" s="12"/>
      <c r="C10" s="61">
        <v>500</v>
      </c>
      <c r="D10" s="61"/>
      <c r="E10" s="61">
        <v>432421609</v>
      </c>
      <c r="F10" s="61"/>
      <c r="G10" s="61">
        <v>427572482</v>
      </c>
      <c r="H10" s="61"/>
      <c r="I10" s="61">
        <v>4849127</v>
      </c>
      <c r="J10" s="61">
        <f>SUM(J3:J9)</f>
        <v>0</v>
      </c>
      <c r="K10" s="61">
        <v>500</v>
      </c>
      <c r="L10" s="61"/>
      <c r="M10" s="61">
        <v>432421609</v>
      </c>
      <c r="N10" s="61"/>
      <c r="O10" s="61">
        <v>427572482</v>
      </c>
      <c r="P10" s="61"/>
      <c r="Q10" s="61">
        <v>4849127</v>
      </c>
    </row>
    <row r="11" spans="1:17" x14ac:dyDescent="0.45">
      <c r="A11" s="12" t="s">
        <v>27</v>
      </c>
      <c r="B11" s="12"/>
      <c r="C11" s="61">
        <v>20500</v>
      </c>
      <c r="D11" s="61"/>
      <c r="E11" s="61">
        <v>14484724167</v>
      </c>
      <c r="F11" s="61"/>
      <c r="G11" s="61">
        <v>17042934589</v>
      </c>
      <c r="H11" s="61"/>
      <c r="I11" s="61">
        <v>-2558210421</v>
      </c>
      <c r="J11" s="61"/>
      <c r="K11" s="61">
        <v>20500</v>
      </c>
      <c r="L11" s="61"/>
      <c r="M11" s="61">
        <v>14484724167</v>
      </c>
      <c r="N11" s="61"/>
      <c r="O11" s="61">
        <v>14004017764</v>
      </c>
      <c r="P11" s="61"/>
      <c r="Q11" s="61">
        <v>480706403</v>
      </c>
    </row>
    <row r="12" spans="1:17" x14ac:dyDescent="0.45">
      <c r="A12" s="12" t="s">
        <v>128</v>
      </c>
      <c r="B12" s="12"/>
      <c r="C12" s="61">
        <v>800</v>
      </c>
      <c r="D12" s="61"/>
      <c r="E12" s="61">
        <v>556235164</v>
      </c>
      <c r="F12" s="61"/>
      <c r="G12" s="61">
        <v>545698890</v>
      </c>
      <c r="H12" s="61"/>
      <c r="I12" s="61">
        <v>10536274</v>
      </c>
      <c r="J12" s="61"/>
      <c r="K12" s="61">
        <v>800</v>
      </c>
      <c r="L12" s="61"/>
      <c r="M12" s="61">
        <v>556235164</v>
      </c>
      <c r="N12" s="61"/>
      <c r="O12" s="61">
        <v>545698890</v>
      </c>
      <c r="P12" s="61"/>
      <c r="Q12" s="61">
        <v>10536274</v>
      </c>
    </row>
    <row r="13" spans="1:17" x14ac:dyDescent="0.45">
      <c r="A13" s="12" t="s">
        <v>37</v>
      </c>
      <c r="B13" s="12"/>
      <c r="C13" s="61">
        <v>300</v>
      </c>
      <c r="D13" s="61"/>
      <c r="E13" s="61">
        <v>226536932</v>
      </c>
      <c r="F13" s="61"/>
      <c r="G13" s="61">
        <v>260233779</v>
      </c>
      <c r="H13" s="61"/>
      <c r="I13" s="61">
        <v>-33696846</v>
      </c>
      <c r="J13" s="61"/>
      <c r="K13" s="61">
        <v>300</v>
      </c>
      <c r="L13" s="61"/>
      <c r="M13" s="61">
        <v>226536932</v>
      </c>
      <c r="N13" s="61"/>
      <c r="O13" s="61">
        <v>222319283</v>
      </c>
      <c r="P13" s="61"/>
      <c r="Q13" s="61">
        <v>4217649</v>
      </c>
    </row>
    <row r="14" spans="1:17" x14ac:dyDescent="0.45">
      <c r="A14" s="12" t="s">
        <v>122</v>
      </c>
      <c r="B14" s="12"/>
      <c r="C14" s="61">
        <v>25000</v>
      </c>
      <c r="D14" s="61"/>
      <c r="E14" s="61">
        <v>22495921875</v>
      </c>
      <c r="F14" s="61"/>
      <c r="G14" s="61">
        <v>23921835045</v>
      </c>
      <c r="H14" s="61"/>
      <c r="I14" s="61">
        <v>-1425913170</v>
      </c>
      <c r="J14" s="61"/>
      <c r="K14" s="61">
        <v>25000</v>
      </c>
      <c r="L14" s="61"/>
      <c r="M14" s="61">
        <v>22495921875</v>
      </c>
      <c r="N14" s="61"/>
      <c r="O14" s="61">
        <v>23921835045</v>
      </c>
      <c r="P14" s="61"/>
      <c r="Q14" s="61">
        <v>-1425913170</v>
      </c>
    </row>
    <row r="15" spans="1:17" x14ac:dyDescent="0.45">
      <c r="A15" s="12" t="s">
        <v>124</v>
      </c>
      <c r="B15" s="12"/>
      <c r="C15" s="61">
        <v>25000</v>
      </c>
      <c r="D15" s="61"/>
      <c r="E15" s="61">
        <v>20133850078</v>
      </c>
      <c r="F15" s="61"/>
      <c r="G15" s="61">
        <v>22379055468</v>
      </c>
      <c r="H15" s="61"/>
      <c r="I15" s="61">
        <v>-2245205389</v>
      </c>
      <c r="J15" s="61"/>
      <c r="K15" s="61">
        <v>25000</v>
      </c>
      <c r="L15" s="61"/>
      <c r="M15" s="61">
        <v>20133850078</v>
      </c>
      <c r="N15" s="61"/>
      <c r="O15" s="61">
        <v>22379055468</v>
      </c>
      <c r="P15" s="61"/>
      <c r="Q15" s="61">
        <v>-2245205389</v>
      </c>
    </row>
    <row r="16" spans="1:17" x14ac:dyDescent="0.45">
      <c r="A16" s="12" t="s">
        <v>126</v>
      </c>
      <c r="B16" s="12"/>
      <c r="C16" s="61">
        <v>28700</v>
      </c>
      <c r="D16" s="61"/>
      <c r="E16" s="61">
        <v>16815151701</v>
      </c>
      <c r="F16" s="61"/>
      <c r="G16" s="61">
        <v>16361678009</v>
      </c>
      <c r="H16" s="61"/>
      <c r="I16" s="61">
        <v>453473692</v>
      </c>
      <c r="J16" s="61"/>
      <c r="K16" s="61">
        <v>28700</v>
      </c>
      <c r="L16" s="61"/>
      <c r="M16" s="61">
        <v>16815151701</v>
      </c>
      <c r="N16" s="61"/>
      <c r="O16" s="61">
        <v>16361678009</v>
      </c>
      <c r="P16" s="61"/>
      <c r="Q16" s="61">
        <v>453473692</v>
      </c>
    </row>
    <row r="17" spans="1:17" x14ac:dyDescent="0.45">
      <c r="A17" s="12" t="s">
        <v>125</v>
      </c>
      <c r="B17" s="12"/>
      <c r="C17" s="61">
        <v>20000</v>
      </c>
      <c r="D17" s="61"/>
      <c r="E17" s="61">
        <v>17007636807</v>
      </c>
      <c r="F17" s="61"/>
      <c r="G17" s="61">
        <v>16903063122</v>
      </c>
      <c r="H17" s="61"/>
      <c r="I17" s="61">
        <v>104573685</v>
      </c>
      <c r="J17" s="61"/>
      <c r="K17" s="61">
        <v>20000</v>
      </c>
      <c r="L17" s="61"/>
      <c r="M17" s="61">
        <v>17007636807</v>
      </c>
      <c r="N17" s="61"/>
      <c r="O17" s="61">
        <v>16903063122</v>
      </c>
      <c r="P17" s="61"/>
      <c r="Q17" s="61">
        <v>104573685</v>
      </c>
    </row>
    <row r="18" spans="1:17" x14ac:dyDescent="0.45">
      <c r="A18" s="12" t="s">
        <v>123</v>
      </c>
      <c r="B18" s="12"/>
      <c r="C18" s="61">
        <v>25000</v>
      </c>
      <c r="D18" s="61"/>
      <c r="E18" s="61">
        <v>21401120343</v>
      </c>
      <c r="F18" s="61"/>
      <c r="G18" s="61">
        <v>22179019218</v>
      </c>
      <c r="H18" s="61"/>
      <c r="I18" s="61">
        <v>-777898874</v>
      </c>
      <c r="J18" s="61"/>
      <c r="K18" s="61">
        <v>25000</v>
      </c>
      <c r="L18" s="61"/>
      <c r="M18" s="61">
        <v>21401120343</v>
      </c>
      <c r="N18" s="61"/>
      <c r="O18" s="61">
        <v>22179019218</v>
      </c>
      <c r="P18" s="61"/>
      <c r="Q18" s="61">
        <v>-777898874</v>
      </c>
    </row>
    <row r="19" spans="1:17" x14ac:dyDescent="0.45">
      <c r="A19" s="12" t="s">
        <v>127</v>
      </c>
      <c r="B19" s="12"/>
      <c r="C19" s="61">
        <v>5000</v>
      </c>
      <c r="D19" s="61"/>
      <c r="E19" s="61">
        <v>4248049901</v>
      </c>
      <c r="F19" s="61"/>
      <c r="G19" s="61">
        <v>4235767593</v>
      </c>
      <c r="H19" s="61"/>
      <c r="I19" s="61">
        <v>12282308</v>
      </c>
      <c r="J19" s="61"/>
      <c r="K19" s="61">
        <v>5000</v>
      </c>
      <c r="L19" s="61"/>
      <c r="M19" s="61">
        <v>4248049901</v>
      </c>
      <c r="N19" s="61"/>
      <c r="O19" s="61">
        <v>4235767593</v>
      </c>
      <c r="P19" s="61"/>
      <c r="Q19" s="61">
        <v>12282308</v>
      </c>
    </row>
    <row r="20" spans="1:17" x14ac:dyDescent="0.45">
      <c r="A20" s="12" t="s">
        <v>121</v>
      </c>
      <c r="B20" s="12"/>
      <c r="C20" s="61">
        <v>30000</v>
      </c>
      <c r="D20" s="61"/>
      <c r="E20" s="61">
        <v>25454465541</v>
      </c>
      <c r="F20" s="61"/>
      <c r="G20" s="61">
        <v>25267578918</v>
      </c>
      <c r="H20" s="61"/>
      <c r="I20" s="61">
        <v>186886623</v>
      </c>
      <c r="J20" s="61"/>
      <c r="K20" s="61">
        <v>30000</v>
      </c>
      <c r="L20" s="61"/>
      <c r="M20" s="61">
        <v>25454465541</v>
      </c>
      <c r="N20" s="61"/>
      <c r="O20" s="61">
        <v>25267578918</v>
      </c>
      <c r="P20" s="61"/>
      <c r="Q20" s="61">
        <v>186886623</v>
      </c>
    </row>
    <row r="21" spans="1:17" x14ac:dyDescent="0.45">
      <c r="A21" s="12"/>
      <c r="B21" s="12"/>
      <c r="C21" s="61"/>
      <c r="D21" s="61"/>
      <c r="E21" s="61"/>
      <c r="F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x14ac:dyDescent="0.45">
      <c r="A22" s="12"/>
      <c r="B22" s="12"/>
      <c r="C22" s="61"/>
      <c r="D22" s="61"/>
      <c r="E22" s="61"/>
      <c r="F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x14ac:dyDescent="0.45">
      <c r="A23" s="12"/>
      <c r="B23" s="12"/>
      <c r="C23" s="61"/>
      <c r="D23" s="61"/>
      <c r="E23" s="61"/>
      <c r="F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x14ac:dyDescent="0.45">
      <c r="I24" s="61"/>
      <c r="Q24" s="61"/>
    </row>
    <row r="25" spans="1:17" x14ac:dyDescent="0.45">
      <c r="I25" s="61"/>
    </row>
    <row r="26" spans="1:17" ht="21.75" thickBot="1" x14ac:dyDescent="0.55000000000000004">
      <c r="A26" s="40" t="s">
        <v>102</v>
      </c>
      <c r="C26" s="81">
        <f>SUM(C9:C24)</f>
        <v>3280800</v>
      </c>
      <c r="D26" s="81">
        <f t="shared" ref="D26:Q26" si="0">SUM(D9:D24)</f>
        <v>0</v>
      </c>
      <c r="E26" s="81">
        <f t="shared" si="0"/>
        <v>200326512718</v>
      </c>
      <c r="F26" s="81">
        <f t="shared" si="0"/>
        <v>0</v>
      </c>
      <c r="G26" s="81">
        <f t="shared" si="0"/>
        <v>200277647963</v>
      </c>
      <c r="H26" s="81">
        <f t="shared" si="0"/>
        <v>0</v>
      </c>
      <c r="I26" s="81">
        <f t="shared" si="0"/>
        <v>48864759</v>
      </c>
      <c r="J26" s="81">
        <f t="shared" si="0"/>
        <v>0</v>
      </c>
      <c r="K26" s="81">
        <f t="shared" si="0"/>
        <v>3280800</v>
      </c>
      <c r="L26" s="81">
        <f t="shared" si="0"/>
        <v>0</v>
      </c>
      <c r="M26" s="81">
        <f t="shared" si="0"/>
        <v>200326512718</v>
      </c>
      <c r="N26" s="81">
        <f t="shared" si="0"/>
        <v>0</v>
      </c>
      <c r="O26" s="81">
        <f t="shared" si="0"/>
        <v>196868346292</v>
      </c>
      <c r="P26" s="81">
        <f t="shared" si="0"/>
        <v>0</v>
      </c>
      <c r="Q26" s="81">
        <f t="shared" si="0"/>
        <v>3458166428</v>
      </c>
    </row>
    <row r="27" spans="1:17" ht="18.75" thickTop="1" x14ac:dyDescent="0.45"/>
    <row r="30" spans="1:17" x14ac:dyDescent="0.45">
      <c r="I30" s="66"/>
    </row>
    <row r="31" spans="1:17" x14ac:dyDescent="0.45">
      <c r="I31" s="67"/>
    </row>
  </sheetData>
  <autoFilter ref="A8:Q8" xr:uid="{C8E33108-D5B1-4E5D-9DCF-2E1437483E29}">
    <sortState ref="A10:Q20">
      <sortCondition descending="1" ref="I8"/>
    </sortState>
  </autoFilter>
  <mergeCells count="8">
    <mergeCell ref="A5:K5"/>
    <mergeCell ref="A1:Q1"/>
    <mergeCell ref="A2:Q2"/>
    <mergeCell ref="A3:Q3"/>
    <mergeCell ref="K7:Q7"/>
    <mergeCell ref="A7:A8"/>
    <mergeCell ref="C8"/>
    <mergeCell ref="C7:I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B962E-112B-4A04-803B-1FD954F177BB}">
  <sheetPr>
    <pageSetUpPr fitToPage="1"/>
  </sheetPr>
  <dimension ref="A2:R19"/>
  <sheetViews>
    <sheetView rightToLeft="1" zoomScaleNormal="100" workbookViewId="0">
      <selection activeCell="I10" sqref="I10:I16"/>
    </sheetView>
  </sheetViews>
  <sheetFormatPr defaultRowHeight="18" x14ac:dyDescent="0.45"/>
  <cols>
    <col min="1" max="1" width="26.5703125" style="1" bestFit="1" customWidth="1"/>
    <col min="2" max="2" width="1" style="1" customWidth="1"/>
    <col min="3" max="3" width="8.85546875" style="1" bestFit="1" customWidth="1"/>
    <col min="4" max="4" width="2" style="1" bestFit="1" customWidth="1"/>
    <col min="5" max="5" width="15" style="1" bestFit="1" customWidth="1"/>
    <col min="6" max="6" width="2" style="1" bestFit="1" customWidth="1"/>
    <col min="7" max="7" width="15" style="1" bestFit="1" customWidth="1"/>
    <col min="8" max="8" width="2" style="1" bestFit="1" customWidth="1"/>
    <col min="9" max="9" width="20.7109375" style="1" bestFit="1" customWidth="1"/>
    <col min="10" max="10" width="2" style="1" bestFit="1" customWidth="1"/>
    <col min="11" max="11" width="8.85546875" style="1" bestFit="1" customWidth="1"/>
    <col min="12" max="12" width="2" style="1" bestFit="1" customWidth="1"/>
    <col min="13" max="13" width="15" style="1" bestFit="1" customWidth="1"/>
    <col min="14" max="14" width="2" style="1" bestFit="1" customWidth="1"/>
    <col min="15" max="15" width="15" style="1" bestFit="1" customWidth="1"/>
    <col min="16" max="16" width="2" style="1" bestFit="1" customWidth="1"/>
    <col min="17" max="17" width="20.7109375" style="1" bestFit="1" customWidth="1"/>
    <col min="18" max="18" width="1" style="1" customWidth="1"/>
    <col min="19" max="16384" width="9.140625" style="1"/>
  </cols>
  <sheetData>
    <row r="2" spans="1:17" ht="19.5" x14ac:dyDescent="0.4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19.5" x14ac:dyDescent="0.45">
      <c r="A3" s="130" t="s">
        <v>53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ht="19.5" x14ac:dyDescent="0.45">
      <c r="A4" s="130" t="s">
        <v>117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19.5" x14ac:dyDescent="0.45">
      <c r="A5" s="122" t="s">
        <v>166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89"/>
      <c r="M5" s="89"/>
      <c r="N5" s="89"/>
      <c r="O5" s="89"/>
      <c r="P5" s="89"/>
      <c r="Q5" s="89"/>
    </row>
    <row r="7" spans="1:17" ht="19.5" x14ac:dyDescent="0.45">
      <c r="A7" s="114" t="s">
        <v>1</v>
      </c>
      <c r="C7" s="114" t="s">
        <v>55</v>
      </c>
      <c r="D7" s="114" t="s">
        <v>55</v>
      </c>
      <c r="E7" s="114" t="s">
        <v>55</v>
      </c>
      <c r="F7" s="114" t="s">
        <v>55</v>
      </c>
      <c r="G7" s="114" t="s">
        <v>55</v>
      </c>
      <c r="H7" s="114" t="s">
        <v>55</v>
      </c>
      <c r="I7" s="114" t="s">
        <v>55</v>
      </c>
      <c r="K7" s="114" t="s">
        <v>112</v>
      </c>
      <c r="L7" s="114" t="s">
        <v>56</v>
      </c>
      <c r="M7" s="114" t="s">
        <v>56</v>
      </c>
      <c r="N7" s="114" t="s">
        <v>56</v>
      </c>
      <c r="O7" s="114" t="s">
        <v>56</v>
      </c>
      <c r="P7" s="114" t="s">
        <v>56</v>
      </c>
      <c r="Q7" s="114" t="s">
        <v>56</v>
      </c>
    </row>
    <row r="8" spans="1:17" ht="19.5" x14ac:dyDescent="0.45">
      <c r="A8" s="123" t="s">
        <v>1</v>
      </c>
      <c r="C8" s="88" t="s">
        <v>5</v>
      </c>
      <c r="E8" s="88" t="s">
        <v>62</v>
      </c>
      <c r="G8" s="88" t="s">
        <v>63</v>
      </c>
      <c r="I8" s="88" t="s">
        <v>165</v>
      </c>
      <c r="K8" s="88" t="s">
        <v>5</v>
      </c>
      <c r="M8" s="88" t="s">
        <v>62</v>
      </c>
      <c r="O8" s="88" t="s">
        <v>63</v>
      </c>
      <c r="Q8" s="88" t="s">
        <v>165</v>
      </c>
    </row>
    <row r="9" spans="1:17" ht="19.5" x14ac:dyDescent="0.5">
      <c r="A9" s="5" t="s">
        <v>118</v>
      </c>
      <c r="C9" s="6">
        <v>2000000</v>
      </c>
      <c r="E9" s="6">
        <v>27906959822</v>
      </c>
      <c r="G9" s="6">
        <v>27304015692</v>
      </c>
      <c r="I9" s="6">
        <v>602944130</v>
      </c>
      <c r="K9" s="6">
        <v>2000000</v>
      </c>
      <c r="M9" s="6">
        <v>27906959822</v>
      </c>
      <c r="O9" s="6">
        <v>27304015692</v>
      </c>
      <c r="Q9" s="6">
        <v>602944130</v>
      </c>
    </row>
    <row r="10" spans="1:17" ht="19.5" x14ac:dyDescent="0.5">
      <c r="A10" s="5" t="s">
        <v>34</v>
      </c>
      <c r="C10" s="6">
        <v>100</v>
      </c>
      <c r="E10" s="6">
        <v>86534315</v>
      </c>
      <c r="G10" s="6">
        <v>85684526</v>
      </c>
      <c r="I10" s="6">
        <v>849789</v>
      </c>
      <c r="K10" s="6">
        <v>100</v>
      </c>
      <c r="M10" s="6">
        <v>86534315</v>
      </c>
      <c r="O10" s="6">
        <v>85684526</v>
      </c>
      <c r="Q10" s="6">
        <v>849789</v>
      </c>
    </row>
    <row r="11" spans="1:17" ht="19.5" x14ac:dyDescent="0.5">
      <c r="A11" s="5" t="s">
        <v>31</v>
      </c>
      <c r="C11" s="6">
        <v>4100</v>
      </c>
      <c r="E11" s="6">
        <v>3381886923</v>
      </c>
      <c r="G11" s="6">
        <v>3338004903</v>
      </c>
      <c r="I11" s="6">
        <v>43882020</v>
      </c>
      <c r="K11" s="6">
        <v>4100</v>
      </c>
      <c r="M11" s="6">
        <v>3381886923</v>
      </c>
      <c r="O11" s="6">
        <v>3338004903</v>
      </c>
      <c r="Q11" s="6">
        <v>43882020</v>
      </c>
    </row>
    <row r="12" spans="1:17" ht="19.5" x14ac:dyDescent="0.5">
      <c r="A12" s="5" t="s">
        <v>27</v>
      </c>
      <c r="C12" s="6">
        <v>82000</v>
      </c>
      <c r="E12" s="6">
        <v>56791129776</v>
      </c>
      <c r="G12" s="6">
        <v>56016071065</v>
      </c>
      <c r="I12" s="6">
        <v>775058711</v>
      </c>
      <c r="K12" s="6">
        <v>82000</v>
      </c>
      <c r="M12" s="6">
        <v>56791129776</v>
      </c>
      <c r="O12" s="6">
        <v>56016071065</v>
      </c>
      <c r="Q12" s="6">
        <v>775058711</v>
      </c>
    </row>
    <row r="13" spans="1:17" ht="19.5" x14ac:dyDescent="0.5">
      <c r="A13" s="5" t="s">
        <v>29</v>
      </c>
      <c r="C13" s="6">
        <v>34200</v>
      </c>
      <c r="E13" s="6">
        <v>24066257208</v>
      </c>
      <c r="G13" s="6">
        <v>23671333627</v>
      </c>
      <c r="I13" s="6">
        <v>394923581</v>
      </c>
      <c r="K13" s="6">
        <v>34200</v>
      </c>
      <c r="M13" s="6">
        <v>24066257208</v>
      </c>
      <c r="O13" s="6">
        <v>23671333627</v>
      </c>
      <c r="Q13" s="6">
        <v>394923581</v>
      </c>
    </row>
    <row r="14" spans="1:17" ht="19.5" x14ac:dyDescent="0.5">
      <c r="A14" s="5" t="s">
        <v>37</v>
      </c>
      <c r="C14" s="6">
        <v>7600</v>
      </c>
      <c r="E14" s="6">
        <v>5565929996</v>
      </c>
      <c r="G14" s="6">
        <v>5510751625</v>
      </c>
      <c r="I14" s="6">
        <v>55178371</v>
      </c>
      <c r="K14" s="6">
        <v>7600</v>
      </c>
      <c r="M14" s="6">
        <v>5565929996</v>
      </c>
      <c r="O14" s="6">
        <v>5510751625</v>
      </c>
      <c r="Q14" s="6">
        <v>55178371</v>
      </c>
    </row>
    <row r="15" spans="1:17" ht="19.5" x14ac:dyDescent="0.5">
      <c r="A15" s="5" t="s">
        <v>23</v>
      </c>
      <c r="C15" s="6">
        <v>300</v>
      </c>
      <c r="E15" s="6">
        <v>194964657</v>
      </c>
      <c r="G15" s="6">
        <v>191464692</v>
      </c>
      <c r="I15" s="6">
        <v>3499965</v>
      </c>
      <c r="K15" s="6">
        <v>300</v>
      </c>
      <c r="M15" s="6">
        <v>194964657</v>
      </c>
      <c r="O15" s="6">
        <v>191464692</v>
      </c>
      <c r="Q15" s="6">
        <v>3499965</v>
      </c>
    </row>
    <row r="16" spans="1:17" ht="19.5" x14ac:dyDescent="0.5">
      <c r="A16" s="5" t="s">
        <v>130</v>
      </c>
      <c r="C16" s="6">
        <v>700</v>
      </c>
      <c r="E16" s="6">
        <v>422023496</v>
      </c>
      <c r="G16" s="6">
        <v>414723147</v>
      </c>
      <c r="I16" s="6">
        <v>7300349</v>
      </c>
      <c r="K16" s="6">
        <v>700</v>
      </c>
      <c r="M16" s="6">
        <v>422023496</v>
      </c>
      <c r="O16" s="6">
        <v>414723147</v>
      </c>
      <c r="Q16" s="6">
        <v>7300349</v>
      </c>
    </row>
    <row r="18" spans="3:18" s="5" customFormat="1" ht="20.25" thickBot="1" x14ac:dyDescent="0.55000000000000004">
      <c r="C18" s="22">
        <f>SUM(C9:C17)</f>
        <v>2129000</v>
      </c>
      <c r="D18" s="22"/>
      <c r="E18" s="22">
        <f t="shared" ref="D18:R18" si="0">SUM(E9:E17)</f>
        <v>118415686193</v>
      </c>
      <c r="F18" s="22"/>
      <c r="G18" s="22">
        <f t="shared" si="0"/>
        <v>116532049277</v>
      </c>
      <c r="H18" s="22"/>
      <c r="I18" s="22">
        <f t="shared" si="0"/>
        <v>1883636916</v>
      </c>
      <c r="J18" s="22"/>
      <c r="K18" s="22">
        <f t="shared" si="0"/>
        <v>2129000</v>
      </c>
      <c r="L18" s="22"/>
      <c r="M18" s="22">
        <f t="shared" si="0"/>
        <v>118415686193</v>
      </c>
      <c r="N18" s="22"/>
      <c r="O18" s="22">
        <f t="shared" si="0"/>
        <v>116532049277</v>
      </c>
      <c r="P18" s="22"/>
      <c r="Q18" s="22">
        <f t="shared" si="0"/>
        <v>1883636916</v>
      </c>
      <c r="R18" s="22">
        <f t="shared" si="0"/>
        <v>0</v>
      </c>
    </row>
    <row r="19" spans="3:18" ht="18.75" thickTop="1" x14ac:dyDescent="0.45"/>
  </sheetData>
  <mergeCells count="7">
    <mergeCell ref="K7:Q7"/>
    <mergeCell ref="A2:Q2"/>
    <mergeCell ref="A3:Q3"/>
    <mergeCell ref="A4:Q4"/>
    <mergeCell ref="A5:K5"/>
    <mergeCell ref="A7:A8"/>
    <mergeCell ref="C7:I7"/>
  </mergeCells>
  <pageMargins left="0.7" right="0.7" top="0.75" bottom="0.75" header="0.3" footer="0.3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B25C-9176-4135-97B8-122EB836EE38}">
  <sheetPr>
    <pageSetUpPr fitToPage="1"/>
  </sheetPr>
  <dimension ref="A1:V21"/>
  <sheetViews>
    <sheetView rightToLeft="1" view="pageBreakPreview" zoomScale="60" zoomScaleNormal="100" workbookViewId="0">
      <selection activeCell="M20" sqref="M20"/>
    </sheetView>
  </sheetViews>
  <sheetFormatPr defaultRowHeight="18.75" x14ac:dyDescent="0.45"/>
  <cols>
    <col min="1" max="1" width="27.5703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7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16384" width="9.140625" style="2"/>
  </cols>
  <sheetData>
    <row r="1" spans="1:22" ht="21" x14ac:dyDescent="0.4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21" x14ac:dyDescent="0.45">
      <c r="A2" s="131" t="s">
        <v>93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21" x14ac:dyDescent="0.55000000000000004">
      <c r="A3" s="132" t="s">
        <v>116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" x14ac:dyDescent="0.55000000000000004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ht="21" x14ac:dyDescent="0.55000000000000004">
      <c r="A5" s="125" t="s">
        <v>161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ht="21" x14ac:dyDescent="0.55000000000000004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8" spans="1:22" ht="21" x14ac:dyDescent="0.45">
      <c r="A8" s="133" t="s">
        <v>1</v>
      </c>
      <c r="C8" s="134" t="s">
        <v>55</v>
      </c>
      <c r="D8" s="134" t="s">
        <v>55</v>
      </c>
      <c r="E8" s="134" t="s">
        <v>55</v>
      </c>
      <c r="F8" s="134" t="s">
        <v>55</v>
      </c>
      <c r="G8" s="134" t="s">
        <v>55</v>
      </c>
      <c r="H8" s="134" t="s">
        <v>55</v>
      </c>
      <c r="I8" s="134" t="s">
        <v>55</v>
      </c>
      <c r="J8" s="134" t="s">
        <v>55</v>
      </c>
      <c r="K8" s="134" t="s">
        <v>55</v>
      </c>
      <c r="M8" s="134" t="s">
        <v>112</v>
      </c>
      <c r="N8" s="134" t="s">
        <v>56</v>
      </c>
      <c r="O8" s="134" t="s">
        <v>56</v>
      </c>
      <c r="P8" s="134" t="s">
        <v>56</v>
      </c>
      <c r="Q8" s="134" t="s">
        <v>56</v>
      </c>
      <c r="R8" s="134" t="s">
        <v>56</v>
      </c>
      <c r="S8" s="134" t="s">
        <v>56</v>
      </c>
      <c r="T8" s="134" t="s">
        <v>56</v>
      </c>
      <c r="U8" s="134" t="s">
        <v>56</v>
      </c>
    </row>
    <row r="9" spans="1:22" ht="21" x14ac:dyDescent="0.45">
      <c r="A9" s="134" t="s">
        <v>1</v>
      </c>
      <c r="C9" s="83" t="s">
        <v>65</v>
      </c>
      <c r="E9" s="83" t="s">
        <v>66</v>
      </c>
      <c r="G9" s="83" t="s">
        <v>67</v>
      </c>
      <c r="I9" s="83" t="s">
        <v>40</v>
      </c>
      <c r="K9" s="83" t="s">
        <v>68</v>
      </c>
      <c r="M9" s="83" t="s">
        <v>65</v>
      </c>
      <c r="O9" s="83" t="s">
        <v>66</v>
      </c>
      <c r="Q9" s="83" t="s">
        <v>67</v>
      </c>
      <c r="S9" s="83" t="s">
        <v>40</v>
      </c>
      <c r="U9" s="83" t="s">
        <v>68</v>
      </c>
    </row>
    <row r="10" spans="1:22" ht="21" x14ac:dyDescent="0.55000000000000004">
      <c r="A10" s="3" t="s">
        <v>13</v>
      </c>
      <c r="C10" s="68">
        <v>0</v>
      </c>
      <c r="E10" s="68">
        <v>6317187750</v>
      </c>
      <c r="G10" s="68">
        <v>0</v>
      </c>
      <c r="I10" s="68">
        <v>6317187750</v>
      </c>
      <c r="K10" s="32">
        <v>0.19089999999999999</v>
      </c>
      <c r="M10" s="68">
        <v>0</v>
      </c>
      <c r="O10" s="68">
        <v>6649658100</v>
      </c>
      <c r="Q10" s="68">
        <v>0</v>
      </c>
      <c r="S10" s="68">
        <v>6649658100</v>
      </c>
      <c r="U10" s="32">
        <v>7.6899999999999996E-2</v>
      </c>
    </row>
    <row r="11" spans="1:22" ht="21" x14ac:dyDescent="0.55000000000000004">
      <c r="A11" s="3" t="s">
        <v>118</v>
      </c>
      <c r="C11" s="68">
        <v>0</v>
      </c>
      <c r="E11" s="68">
        <v>0</v>
      </c>
      <c r="G11" s="68">
        <v>602944130</v>
      </c>
      <c r="I11" s="68">
        <f>G11</f>
        <v>602944130</v>
      </c>
      <c r="K11" s="32">
        <v>1.8200000000000001E-2</v>
      </c>
      <c r="M11" s="68">
        <v>0</v>
      </c>
      <c r="O11" s="68">
        <v>0</v>
      </c>
      <c r="Q11" s="68">
        <v>602944130</v>
      </c>
      <c r="S11" s="68">
        <f>Q11</f>
        <v>602944130</v>
      </c>
      <c r="U11" s="32">
        <v>7.0000000000000001E-3</v>
      </c>
    </row>
    <row r="13" spans="1:22" ht="19.5" thickBot="1" x14ac:dyDescent="0.5">
      <c r="C13" s="84">
        <f>SUM(C10:C12)</f>
        <v>0</v>
      </c>
      <c r="D13" s="84">
        <f t="shared" ref="D13:V13" si="0">SUM(D10:D12)</f>
        <v>0</v>
      </c>
      <c r="E13" s="110">
        <f t="shared" si="0"/>
        <v>6317187750</v>
      </c>
      <c r="F13" s="84">
        <f t="shared" si="0"/>
        <v>0</v>
      </c>
      <c r="G13" s="110">
        <f>SUM(G10:G12)</f>
        <v>602944130</v>
      </c>
      <c r="H13" s="84">
        <f t="shared" si="0"/>
        <v>0</v>
      </c>
      <c r="I13" s="84">
        <f t="shared" si="0"/>
        <v>6920131880</v>
      </c>
      <c r="J13" s="84">
        <f t="shared" si="0"/>
        <v>0</v>
      </c>
      <c r="K13" s="95">
        <f>SUM(K10:K12)</f>
        <v>0.20909999999999998</v>
      </c>
      <c r="L13" s="84">
        <f t="shared" si="0"/>
        <v>0</v>
      </c>
      <c r="M13" s="84">
        <f t="shared" si="0"/>
        <v>0</v>
      </c>
      <c r="N13" s="84">
        <f t="shared" si="0"/>
        <v>0</v>
      </c>
      <c r="O13" s="84">
        <f t="shared" si="0"/>
        <v>6649658100</v>
      </c>
      <c r="P13" s="84">
        <f t="shared" si="0"/>
        <v>0</v>
      </c>
      <c r="Q13" s="84">
        <f t="shared" si="0"/>
        <v>602944130</v>
      </c>
      <c r="R13" s="84">
        <f t="shared" si="0"/>
        <v>0</v>
      </c>
      <c r="S13" s="84">
        <f t="shared" si="0"/>
        <v>7252602230</v>
      </c>
      <c r="T13" s="84">
        <f t="shared" si="0"/>
        <v>0</v>
      </c>
      <c r="U13" s="85">
        <f>SUM(U10:U12)</f>
        <v>8.3900000000000002E-2</v>
      </c>
      <c r="V13" s="84">
        <f t="shared" si="0"/>
        <v>0</v>
      </c>
    </row>
    <row r="14" spans="1:22" ht="19.5" thickTop="1" x14ac:dyDescent="0.45"/>
    <row r="19" spans="7:7" x14ac:dyDescent="0.45">
      <c r="G19" s="30"/>
    </row>
    <row r="20" spans="7:7" x14ac:dyDescent="0.45">
      <c r="G20" s="108"/>
    </row>
    <row r="21" spans="7:7" x14ac:dyDescent="0.45">
      <c r="G21" s="108"/>
    </row>
  </sheetData>
  <autoFilter ref="A9:V9" xr:uid="{C7566D0E-AFA7-4E11-8269-7C7F9F438F12}">
    <sortState ref="A11:V11">
      <sortCondition descending="1" ref="S9"/>
    </sortState>
  </autoFilter>
  <mergeCells count="7">
    <mergeCell ref="A1:V1"/>
    <mergeCell ref="A2:V2"/>
    <mergeCell ref="A3:V3"/>
    <mergeCell ref="A8:A9"/>
    <mergeCell ref="C8:K8"/>
    <mergeCell ref="M8:U8"/>
    <mergeCell ref="A5:K5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3"/>
  <sheetViews>
    <sheetView rightToLeft="1" view="pageBreakPreview" zoomScale="60" zoomScaleNormal="100" workbookViewId="0">
      <selection activeCell="H41" sqref="H41"/>
    </sheetView>
  </sheetViews>
  <sheetFormatPr defaultRowHeight="18" x14ac:dyDescent="0.45"/>
  <cols>
    <col min="1" max="1" width="42.28515625" style="1" customWidth="1"/>
    <col min="2" max="2" width="1" style="1" customWidth="1"/>
    <col min="3" max="3" width="19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21" ht="19.5" x14ac:dyDescent="0.45">
      <c r="A1" s="118" t="s">
        <v>0</v>
      </c>
      <c r="B1" s="118"/>
      <c r="C1" s="118"/>
      <c r="D1" s="118"/>
      <c r="E1" s="118"/>
      <c r="F1" s="118"/>
    </row>
    <row r="2" spans="1:21" ht="19.5" x14ac:dyDescent="0.45">
      <c r="A2" s="118" t="s">
        <v>53</v>
      </c>
      <c r="B2" s="118"/>
      <c r="C2" s="118"/>
      <c r="D2" s="118"/>
      <c r="E2" s="118"/>
      <c r="F2" s="118"/>
    </row>
    <row r="3" spans="1:21" ht="19.5" x14ac:dyDescent="0.45">
      <c r="A3" s="118" t="s">
        <v>117</v>
      </c>
      <c r="B3" s="118"/>
      <c r="C3" s="118"/>
      <c r="D3" s="118"/>
      <c r="E3" s="118"/>
      <c r="F3" s="118"/>
    </row>
    <row r="4" spans="1:21" ht="19.5" x14ac:dyDescent="0.45">
      <c r="A4" s="4"/>
      <c r="B4" s="4"/>
      <c r="C4" s="4"/>
      <c r="D4" s="4"/>
    </row>
    <row r="5" spans="1:21" ht="19.5" x14ac:dyDescent="0.45">
      <c r="A5" s="122" t="s">
        <v>114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7" spans="1:21" ht="19.5" x14ac:dyDescent="0.45">
      <c r="A7" s="116" t="s">
        <v>75</v>
      </c>
      <c r="C7" s="123" t="s">
        <v>55</v>
      </c>
      <c r="E7" s="123" t="s">
        <v>120</v>
      </c>
    </row>
    <row r="8" spans="1:21" ht="19.5" x14ac:dyDescent="0.45">
      <c r="A8" s="123" t="s">
        <v>75</v>
      </c>
      <c r="C8" s="126" t="s">
        <v>40</v>
      </c>
      <c r="E8" s="126" t="s">
        <v>40</v>
      </c>
    </row>
    <row r="9" spans="1:21" x14ac:dyDescent="0.45">
      <c r="A9" s="1" t="s">
        <v>75</v>
      </c>
      <c r="C9" s="6">
        <v>123936</v>
      </c>
      <c r="E9" s="6">
        <v>123936</v>
      </c>
    </row>
    <row r="10" spans="1:21" x14ac:dyDescent="0.45">
      <c r="A10" s="1" t="s">
        <v>76</v>
      </c>
      <c r="C10" s="6">
        <v>0</v>
      </c>
      <c r="E10" s="6">
        <v>0</v>
      </c>
    </row>
    <row r="11" spans="1:21" x14ac:dyDescent="0.45">
      <c r="A11" s="1" t="s">
        <v>77</v>
      </c>
      <c r="C11" s="6">
        <v>0</v>
      </c>
      <c r="E11" s="6">
        <v>0</v>
      </c>
    </row>
    <row r="12" spans="1:21" s="5" customFormat="1" ht="20.25" thickBot="1" x14ac:dyDescent="0.55000000000000004">
      <c r="A12" s="5" t="s">
        <v>70</v>
      </c>
      <c r="C12" s="22">
        <f>SUM(C9:C11)</f>
        <v>123936</v>
      </c>
      <c r="D12" s="22">
        <f t="shared" ref="D12:F12" si="0">SUM(D9:D11)</f>
        <v>0</v>
      </c>
      <c r="E12" s="22">
        <f t="shared" si="0"/>
        <v>123936</v>
      </c>
      <c r="F12" s="22">
        <f t="shared" si="0"/>
        <v>0</v>
      </c>
    </row>
    <row r="13" spans="1:21" ht="18.75" thickTop="1" x14ac:dyDescent="0.45"/>
  </sheetData>
  <mergeCells count="9">
    <mergeCell ref="A5:U5"/>
    <mergeCell ref="A1:F1"/>
    <mergeCell ref="A2:F2"/>
    <mergeCell ref="A3:F3"/>
    <mergeCell ref="A7:A8"/>
    <mergeCell ref="C8"/>
    <mergeCell ref="C7"/>
    <mergeCell ref="E8"/>
    <mergeCell ref="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rightToLeft="1" view="pageBreakPreview" zoomScale="60" zoomScaleNormal="100" workbookViewId="0">
      <selection activeCell="W19" sqref="W19"/>
    </sheetView>
  </sheetViews>
  <sheetFormatPr defaultRowHeight="18" x14ac:dyDescent="0.45"/>
  <cols>
    <col min="1" max="1" width="27.5703125" style="1" bestFit="1" customWidth="1"/>
    <col min="2" max="2" width="1" style="12" customWidth="1"/>
    <col min="3" max="3" width="8.85546875" style="1" bestFit="1" customWidth="1"/>
    <col min="4" max="4" width="1" style="12" customWidth="1"/>
    <col min="5" max="5" width="18.42578125" style="1" bestFit="1" customWidth="1"/>
    <col min="6" max="6" width="1" style="12" customWidth="1"/>
    <col min="7" max="7" width="25.140625" style="1" bestFit="1" customWidth="1"/>
    <col min="8" max="8" width="1" style="12" customWidth="1"/>
    <col min="9" max="9" width="12.28515625" style="1" bestFit="1" customWidth="1"/>
    <col min="10" max="10" width="1" style="12" customWidth="1"/>
    <col min="11" max="11" width="18.5703125" style="1" bestFit="1" customWidth="1"/>
    <col min="12" max="12" width="1" style="12" customWidth="1"/>
    <col min="13" max="13" width="12.85546875" style="1" bestFit="1" customWidth="1"/>
    <col min="14" max="14" width="1" style="12" customWidth="1"/>
    <col min="15" max="15" width="16.85546875" style="1" bestFit="1" customWidth="1"/>
    <col min="16" max="16" width="1" style="12" customWidth="1"/>
    <col min="17" max="17" width="11.42578125" style="1" bestFit="1" customWidth="1"/>
    <col min="18" max="18" width="1" style="12" customWidth="1"/>
    <col min="19" max="19" width="13.85546875" style="1" bestFit="1" customWidth="1"/>
    <col min="20" max="20" width="1" style="12" customWidth="1"/>
    <col min="21" max="21" width="18.42578125" style="1" bestFit="1" customWidth="1"/>
    <col min="22" max="22" width="1" style="12" customWidth="1"/>
    <col min="23" max="23" width="25.140625" style="1" bestFit="1" customWidth="1"/>
    <col min="24" max="24" width="1" style="12" customWidth="1"/>
    <col min="25" max="25" width="21.140625" style="1" customWidth="1"/>
    <col min="26" max="26" width="1" style="1" customWidth="1"/>
    <col min="27" max="27" width="9.140625" style="1" customWidth="1"/>
    <col min="28" max="16384" width="9.140625" style="1"/>
  </cols>
  <sheetData>
    <row r="1" spans="1:27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7" ht="19.5" customHeight="1" x14ac:dyDescent="0.45">
      <c r="A2" s="118" t="s">
        <v>78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4"/>
    </row>
    <row r="3" spans="1:27" ht="19.5" customHeight="1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7" ht="19.5" x14ac:dyDescent="0.45">
      <c r="E4" s="4"/>
      <c r="F4" s="13"/>
      <c r="G4" s="4"/>
      <c r="H4" s="13"/>
      <c r="I4" s="4"/>
    </row>
    <row r="5" spans="1:27" ht="19.5" x14ac:dyDescent="0.45">
      <c r="A5" s="122" t="s">
        <v>79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7" ht="19.5" x14ac:dyDescent="0.45">
      <c r="A6" s="122" t="s">
        <v>80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8" spans="1:27" ht="19.5" x14ac:dyDescent="0.45">
      <c r="A8" s="114" t="s">
        <v>1</v>
      </c>
      <c r="C8" s="115" t="s">
        <v>4</v>
      </c>
      <c r="D8" s="115" t="s">
        <v>2</v>
      </c>
      <c r="E8" s="115" t="s">
        <v>2</v>
      </c>
      <c r="F8" s="115" t="s">
        <v>2</v>
      </c>
      <c r="G8" s="115" t="s">
        <v>2</v>
      </c>
      <c r="I8" s="115" t="s">
        <v>3</v>
      </c>
      <c r="J8" s="115"/>
      <c r="K8" s="115"/>
      <c r="L8" s="115"/>
      <c r="M8" s="115"/>
      <c r="N8" s="115"/>
      <c r="O8" s="115"/>
      <c r="Q8" s="115" t="s">
        <v>120</v>
      </c>
      <c r="R8" s="115" t="s">
        <v>4</v>
      </c>
      <c r="S8" s="115" t="s">
        <v>4</v>
      </c>
      <c r="T8" s="115" t="s">
        <v>4</v>
      </c>
      <c r="U8" s="115" t="s">
        <v>4</v>
      </c>
      <c r="V8" s="115" t="s">
        <v>4</v>
      </c>
      <c r="W8" s="115" t="s">
        <v>4</v>
      </c>
      <c r="X8" s="115" t="s">
        <v>4</v>
      </c>
      <c r="Y8" s="115" t="s">
        <v>4</v>
      </c>
    </row>
    <row r="9" spans="1:27" ht="19.5" x14ac:dyDescent="0.45">
      <c r="A9" s="116" t="s">
        <v>1</v>
      </c>
      <c r="C9" s="114" t="s">
        <v>5</v>
      </c>
      <c r="E9" s="114" t="s">
        <v>6</v>
      </c>
      <c r="G9" s="114" t="s">
        <v>7</v>
      </c>
      <c r="I9" s="115" t="s">
        <v>8</v>
      </c>
      <c r="J9" s="115" t="s">
        <v>8</v>
      </c>
      <c r="K9" s="115" t="s">
        <v>8</v>
      </c>
      <c r="M9" s="115" t="s">
        <v>9</v>
      </c>
      <c r="N9" s="115" t="s">
        <v>9</v>
      </c>
      <c r="O9" s="115" t="s">
        <v>9</v>
      </c>
      <c r="Q9" s="114" t="s">
        <v>5</v>
      </c>
      <c r="S9" s="114" t="s">
        <v>10</v>
      </c>
      <c r="U9" s="114" t="s">
        <v>6</v>
      </c>
      <c r="W9" s="114" t="s">
        <v>7</v>
      </c>
      <c r="Y9" s="120" t="s">
        <v>11</v>
      </c>
    </row>
    <row r="10" spans="1:27" ht="19.5" x14ac:dyDescent="0.45">
      <c r="A10" s="117" t="s">
        <v>1</v>
      </c>
      <c r="C10" s="116" t="s">
        <v>5</v>
      </c>
      <c r="E10" s="116" t="s">
        <v>6</v>
      </c>
      <c r="G10" s="116" t="s">
        <v>7</v>
      </c>
      <c r="I10" s="114" t="s">
        <v>5</v>
      </c>
      <c r="K10" s="114" t="s">
        <v>6</v>
      </c>
      <c r="M10" s="114" t="s">
        <v>5</v>
      </c>
      <c r="O10" s="114" t="s">
        <v>12</v>
      </c>
      <c r="Q10" s="116" t="s">
        <v>5</v>
      </c>
      <c r="S10" s="116" t="s">
        <v>10</v>
      </c>
      <c r="U10" s="116" t="s">
        <v>6</v>
      </c>
      <c r="W10" s="116" t="s">
        <v>7</v>
      </c>
      <c r="Y10" s="121" t="s">
        <v>11</v>
      </c>
    </row>
    <row r="11" spans="1:27" s="8" customFormat="1" x14ac:dyDescent="0.45">
      <c r="A11" s="8" t="s">
        <v>13</v>
      </c>
      <c r="B11" s="15"/>
      <c r="C11" s="58">
        <v>3100000</v>
      </c>
      <c r="D11" s="15"/>
      <c r="E11" s="58">
        <v>50420740500</v>
      </c>
      <c r="F11" s="15"/>
      <c r="G11" s="58">
        <v>50753210850</v>
      </c>
      <c r="H11" s="15"/>
      <c r="I11" s="58">
        <v>0</v>
      </c>
      <c r="J11" s="15"/>
      <c r="K11" s="58">
        <v>0</v>
      </c>
      <c r="L11" s="15"/>
      <c r="M11" s="58">
        <v>0</v>
      </c>
      <c r="N11" s="15"/>
      <c r="O11" s="58">
        <v>0</v>
      </c>
      <c r="P11" s="15"/>
      <c r="Q11" s="58">
        <v>3100000</v>
      </c>
      <c r="R11" s="15"/>
      <c r="S11" s="58">
        <v>18520</v>
      </c>
      <c r="T11" s="15"/>
      <c r="U11" s="58">
        <v>50420740500</v>
      </c>
      <c r="V11" s="15"/>
      <c r="W11" s="59">
        <v>57070398600</v>
      </c>
      <c r="X11" s="15"/>
      <c r="Y11" s="60" t="s">
        <v>119</v>
      </c>
    </row>
    <row r="12" spans="1:27" s="15" customFormat="1" x14ac:dyDescent="0.45">
      <c r="A12" s="8" t="s">
        <v>118</v>
      </c>
      <c r="C12" s="62">
        <v>0</v>
      </c>
      <c r="D12" s="62"/>
      <c r="E12" s="62">
        <v>0</v>
      </c>
      <c r="F12" s="62"/>
      <c r="G12" s="62">
        <v>0</v>
      </c>
      <c r="I12" s="63">
        <v>2000000</v>
      </c>
      <c r="J12" s="64"/>
      <c r="K12" s="64">
        <v>27304015692</v>
      </c>
      <c r="L12" s="64"/>
      <c r="M12" s="64">
        <v>-2000000</v>
      </c>
      <c r="N12" s="64"/>
      <c r="O12" s="64">
        <v>27906959822</v>
      </c>
      <c r="Q12" s="15">
        <v>0</v>
      </c>
      <c r="S12" s="15">
        <v>0</v>
      </c>
      <c r="U12" s="15">
        <v>0</v>
      </c>
      <c r="W12" s="64">
        <v>0</v>
      </c>
      <c r="Y12" s="15">
        <v>0</v>
      </c>
    </row>
    <row r="13" spans="1:27" ht="18.75" thickBot="1" x14ac:dyDescent="0.5">
      <c r="C13" s="14">
        <f>SUM(C11:C12)</f>
        <v>3100000</v>
      </c>
      <c r="D13" s="14">
        <f t="shared" ref="D13:W13" si="0">SUM(D11:D12)</f>
        <v>0</v>
      </c>
      <c r="E13" s="14">
        <f t="shared" si="0"/>
        <v>50420740500</v>
      </c>
      <c r="F13" s="14">
        <f t="shared" si="0"/>
        <v>0</v>
      </c>
      <c r="G13" s="14">
        <f t="shared" si="0"/>
        <v>50753210850</v>
      </c>
      <c r="H13" s="14">
        <f t="shared" si="0"/>
        <v>0</v>
      </c>
      <c r="I13" s="14">
        <f t="shared" si="0"/>
        <v>2000000</v>
      </c>
      <c r="J13" s="14">
        <f t="shared" si="0"/>
        <v>0</v>
      </c>
      <c r="K13" s="14">
        <f t="shared" si="0"/>
        <v>27304015692</v>
      </c>
      <c r="L13" s="14">
        <f t="shared" si="0"/>
        <v>0</v>
      </c>
      <c r="M13" s="37">
        <f t="shared" si="0"/>
        <v>-2000000</v>
      </c>
      <c r="N13" s="14">
        <f t="shared" si="0"/>
        <v>0</v>
      </c>
      <c r="O13" s="14">
        <f t="shared" si="0"/>
        <v>27906959822</v>
      </c>
      <c r="P13" s="14">
        <f t="shared" si="0"/>
        <v>0</v>
      </c>
      <c r="Q13" s="14">
        <f t="shared" si="0"/>
        <v>3100000</v>
      </c>
      <c r="R13" s="14">
        <f t="shared" si="0"/>
        <v>0</v>
      </c>
      <c r="S13" s="14">
        <f t="shared" si="0"/>
        <v>18520</v>
      </c>
      <c r="T13" s="14">
        <f t="shared" si="0"/>
        <v>0</v>
      </c>
      <c r="U13" s="14">
        <f t="shared" si="0"/>
        <v>50420740500</v>
      </c>
      <c r="V13" s="14">
        <f t="shared" si="0"/>
        <v>0</v>
      </c>
      <c r="W13" s="65">
        <f t="shared" si="0"/>
        <v>57070398600</v>
      </c>
      <c r="X13" s="14">
        <f t="shared" ref="X13" si="1">SUM(X11:X12)</f>
        <v>0</v>
      </c>
      <c r="Y13" s="14" t="s">
        <v>119</v>
      </c>
      <c r="Z13" s="14">
        <f t="shared" ref="Z13" si="2">SUM(Z11:Z12)</f>
        <v>0</v>
      </c>
    </row>
    <row r="14" spans="1:27" ht="18.75" thickTop="1" x14ac:dyDescent="0.45"/>
    <row r="17" spans="11:23" x14ac:dyDescent="0.45">
      <c r="K17" s="98"/>
      <c r="O17" s="66"/>
      <c r="U17" s="98"/>
    </row>
    <row r="18" spans="11:23" x14ac:dyDescent="0.45">
      <c r="K18" s="66"/>
      <c r="W18" s="67"/>
    </row>
    <row r="19" spans="11:23" x14ac:dyDescent="0.45">
      <c r="M19" s="64"/>
      <c r="O19" s="66"/>
      <c r="U19" s="66"/>
      <c r="W19" s="66"/>
    </row>
    <row r="20" spans="11:23" x14ac:dyDescent="0.45">
      <c r="O20" s="66"/>
    </row>
    <row r="21" spans="11:23" x14ac:dyDescent="0.45">
      <c r="K21" s="66"/>
    </row>
  </sheetData>
  <mergeCells count="23">
    <mergeCell ref="A1:Z1"/>
    <mergeCell ref="A3:Z3"/>
    <mergeCell ref="A2:Z2"/>
    <mergeCell ref="Y9:Y10"/>
    <mergeCell ref="Q8:Y8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0"/>
  <sheetViews>
    <sheetView rightToLeft="1" view="pageBreakPreview" topLeftCell="A2" zoomScale="60" zoomScaleNormal="100" workbookViewId="0">
      <selection activeCell="AK10" sqref="AK10:AK24"/>
    </sheetView>
  </sheetViews>
  <sheetFormatPr defaultRowHeight="18" x14ac:dyDescent="0.45"/>
  <cols>
    <col min="1" max="1" width="31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3.140625" style="1" customWidth="1"/>
    <col min="8" max="8" width="1" style="1" customWidth="1"/>
    <col min="9" max="9" width="12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6.5703125" style="1" bestFit="1" customWidth="1"/>
    <col min="18" max="18" width="1" style="1" customWidth="1"/>
    <col min="19" max="19" width="19.140625" style="1" customWidth="1"/>
    <col min="20" max="20" width="1" style="1" customWidth="1"/>
    <col min="21" max="21" width="14.140625" style="1" bestFit="1" customWidth="1"/>
    <col min="22" max="22" width="1" style="1" customWidth="1"/>
    <col min="23" max="23" width="17.7109375" style="1" customWidth="1"/>
    <col min="24" max="24" width="1" style="1" customWidth="1"/>
    <col min="25" max="25" width="12.7109375" style="1" bestFit="1" customWidth="1"/>
    <col min="26" max="26" width="1" style="1" customWidth="1"/>
    <col min="27" max="27" width="17.28515625" style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7.85546875" style="1" customWidth="1"/>
    <col min="34" max="34" width="1" style="1" customWidth="1"/>
    <col min="35" max="35" width="16" style="1" customWidth="1"/>
    <col min="36" max="36" width="1" style="1" customWidth="1"/>
    <col min="37" max="37" width="16.42578125" style="1" customWidth="1"/>
    <col min="38" max="38" width="1" style="1" customWidth="1"/>
    <col min="39" max="39" width="9.140625" style="1" customWidth="1"/>
    <col min="40" max="16384" width="9.140625" style="1"/>
  </cols>
  <sheetData>
    <row r="1" spans="1:38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</row>
    <row r="2" spans="1:38" ht="19.5" x14ac:dyDescent="0.45">
      <c r="A2" s="118" t="s">
        <v>78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1:38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</row>
    <row r="4" spans="1:38" ht="19.5" x14ac:dyDescent="0.45">
      <c r="H4" s="4"/>
      <c r="I4" s="4"/>
      <c r="J4" s="4"/>
      <c r="K4" s="4"/>
      <c r="L4" s="4"/>
    </row>
    <row r="5" spans="1:38" ht="21" x14ac:dyDescent="0.45">
      <c r="A5" s="125" t="s">
        <v>158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</row>
    <row r="7" spans="1:38" ht="19.5" x14ac:dyDescent="0.45">
      <c r="A7" s="115" t="s">
        <v>15</v>
      </c>
      <c r="B7" s="115" t="s">
        <v>15</v>
      </c>
      <c r="C7" s="115" t="s">
        <v>15</v>
      </c>
      <c r="D7" s="115" t="s">
        <v>15</v>
      </c>
      <c r="E7" s="115" t="s">
        <v>15</v>
      </c>
      <c r="F7" s="115" t="s">
        <v>15</v>
      </c>
      <c r="G7" s="115" t="s">
        <v>15</v>
      </c>
      <c r="H7" s="115" t="s">
        <v>15</v>
      </c>
      <c r="I7" s="115" t="s">
        <v>15</v>
      </c>
      <c r="J7" s="115" t="s">
        <v>15</v>
      </c>
      <c r="K7" s="115" t="s">
        <v>15</v>
      </c>
      <c r="L7" s="115" t="s">
        <v>15</v>
      </c>
      <c r="M7" s="115" t="s">
        <v>15</v>
      </c>
      <c r="O7" s="115" t="s">
        <v>4</v>
      </c>
      <c r="P7" s="115"/>
      <c r="Q7" s="115"/>
      <c r="R7" s="115"/>
      <c r="S7" s="115"/>
      <c r="U7" s="115" t="s">
        <v>3</v>
      </c>
      <c r="V7" s="115"/>
      <c r="W7" s="115"/>
      <c r="X7" s="115"/>
      <c r="Y7" s="115"/>
      <c r="Z7" s="115"/>
      <c r="AA7" s="115"/>
      <c r="AC7" s="115" t="s">
        <v>120</v>
      </c>
      <c r="AD7" s="115"/>
      <c r="AE7" s="115"/>
      <c r="AF7" s="115"/>
      <c r="AG7" s="115"/>
      <c r="AH7" s="115"/>
      <c r="AI7" s="115"/>
      <c r="AJ7" s="115"/>
      <c r="AK7" s="115"/>
    </row>
    <row r="8" spans="1:38" ht="19.5" customHeight="1" x14ac:dyDescent="0.45">
      <c r="A8" s="114" t="s">
        <v>16</v>
      </c>
      <c r="C8" s="114" t="s">
        <v>17</v>
      </c>
      <c r="E8" s="114" t="s">
        <v>18</v>
      </c>
      <c r="G8" s="114" t="s">
        <v>19</v>
      </c>
      <c r="I8" s="114" t="s">
        <v>20</v>
      </c>
      <c r="K8" s="114" t="s">
        <v>21</v>
      </c>
      <c r="M8" s="114" t="s">
        <v>14</v>
      </c>
      <c r="O8" s="114" t="s">
        <v>5</v>
      </c>
      <c r="Q8" s="114" t="s">
        <v>6</v>
      </c>
      <c r="S8" s="114" t="s">
        <v>7</v>
      </c>
      <c r="U8" s="9" t="s">
        <v>8</v>
      </c>
      <c r="V8" s="4"/>
      <c r="W8" s="9" t="s">
        <v>8</v>
      </c>
      <c r="Y8" s="9" t="s">
        <v>9</v>
      </c>
      <c r="Z8" s="4"/>
      <c r="AA8" s="9" t="s">
        <v>9</v>
      </c>
      <c r="AC8" s="114" t="s">
        <v>5</v>
      </c>
      <c r="AE8" s="114" t="s">
        <v>22</v>
      </c>
      <c r="AG8" s="114" t="s">
        <v>6</v>
      </c>
      <c r="AI8" s="114" t="s">
        <v>7</v>
      </c>
      <c r="AK8" s="120" t="s">
        <v>11</v>
      </c>
    </row>
    <row r="9" spans="1:38" ht="19.5" x14ac:dyDescent="0.45">
      <c r="A9" s="117" t="s">
        <v>16</v>
      </c>
      <c r="C9" s="117" t="s">
        <v>17</v>
      </c>
      <c r="E9" s="117"/>
      <c r="G9" s="117"/>
      <c r="I9" s="117"/>
      <c r="K9" s="117" t="s">
        <v>21</v>
      </c>
      <c r="M9" s="117" t="s">
        <v>14</v>
      </c>
      <c r="O9" s="123" t="s">
        <v>5</v>
      </c>
      <c r="Q9" s="117" t="s">
        <v>6</v>
      </c>
      <c r="S9" s="117"/>
      <c r="U9" s="9" t="s">
        <v>5</v>
      </c>
      <c r="W9" s="9" t="s">
        <v>6</v>
      </c>
      <c r="Y9" s="9" t="s">
        <v>5</v>
      </c>
      <c r="AA9" s="9" t="s">
        <v>12</v>
      </c>
      <c r="AC9" s="117"/>
      <c r="AE9" s="117"/>
      <c r="AG9" s="117"/>
      <c r="AI9" s="117"/>
      <c r="AK9" s="124"/>
    </row>
    <row r="10" spans="1:38" ht="18.75" x14ac:dyDescent="0.45">
      <c r="A10" s="2" t="s">
        <v>121</v>
      </c>
      <c r="C10" s="1" t="s">
        <v>24</v>
      </c>
      <c r="E10" s="1" t="s">
        <v>24</v>
      </c>
      <c r="G10" s="56" t="s">
        <v>131</v>
      </c>
      <c r="I10" s="1" t="s">
        <v>138</v>
      </c>
      <c r="K10" s="6">
        <v>0</v>
      </c>
      <c r="M10" s="6">
        <v>0</v>
      </c>
      <c r="O10" s="21">
        <v>0</v>
      </c>
      <c r="Q10" s="68">
        <v>0</v>
      </c>
      <c r="S10" s="68">
        <v>0</v>
      </c>
      <c r="U10" s="68">
        <v>30000</v>
      </c>
      <c r="V10" s="2"/>
      <c r="W10" s="68">
        <v>25267578918</v>
      </c>
      <c r="Y10" s="68">
        <v>0</v>
      </c>
      <c r="Z10" s="2"/>
      <c r="AA10" s="68">
        <v>0</v>
      </c>
      <c r="AC10" s="68">
        <v>30000</v>
      </c>
      <c r="AE10" s="68">
        <v>848636</v>
      </c>
      <c r="AG10" s="68">
        <v>25267578918</v>
      </c>
      <c r="AI10" s="68">
        <v>25454465541</v>
      </c>
      <c r="AK10" s="69">
        <v>2.0899999999999998E-2</v>
      </c>
    </row>
    <row r="11" spans="1:38" ht="18.75" x14ac:dyDescent="0.45">
      <c r="A11" s="2" t="s">
        <v>122</v>
      </c>
      <c r="C11" s="1" t="s">
        <v>24</v>
      </c>
      <c r="E11" s="1" t="s">
        <v>24</v>
      </c>
      <c r="G11" s="56" t="s">
        <v>132</v>
      </c>
      <c r="I11" s="1" t="s">
        <v>139</v>
      </c>
      <c r="K11" s="6">
        <v>16</v>
      </c>
      <c r="M11" s="6">
        <v>16</v>
      </c>
      <c r="O11" s="21">
        <v>0</v>
      </c>
      <c r="Q11" s="68">
        <v>0</v>
      </c>
      <c r="S11" s="68">
        <v>0</v>
      </c>
      <c r="U11" s="68">
        <v>25000</v>
      </c>
      <c r="V11" s="2"/>
      <c r="W11" s="68">
        <v>23921835045</v>
      </c>
      <c r="Y11" s="68">
        <v>0</v>
      </c>
      <c r="Z11" s="2"/>
      <c r="AA11" s="68">
        <v>0</v>
      </c>
      <c r="AC11" s="68">
        <v>25000</v>
      </c>
      <c r="AE11" s="68">
        <v>900000</v>
      </c>
      <c r="AG11" s="68">
        <v>23921835045</v>
      </c>
      <c r="AI11" s="68">
        <v>22495921875</v>
      </c>
      <c r="AK11" s="69">
        <v>1.84E-2</v>
      </c>
    </row>
    <row r="12" spans="1:38" ht="18.75" x14ac:dyDescent="0.45">
      <c r="A12" s="2" t="s">
        <v>123</v>
      </c>
      <c r="C12" s="1" t="s">
        <v>24</v>
      </c>
      <c r="E12" s="1" t="s">
        <v>24</v>
      </c>
      <c r="G12" s="56" t="s">
        <v>133</v>
      </c>
      <c r="I12" s="1" t="s">
        <v>140</v>
      </c>
      <c r="K12" s="6">
        <v>18</v>
      </c>
      <c r="M12" s="6">
        <v>18</v>
      </c>
      <c r="O12" s="21">
        <v>0</v>
      </c>
      <c r="Q12" s="68">
        <v>0</v>
      </c>
      <c r="S12" s="68">
        <v>0</v>
      </c>
      <c r="U12" s="68">
        <v>25000</v>
      </c>
      <c r="V12" s="2"/>
      <c r="W12" s="68">
        <v>22179019218</v>
      </c>
      <c r="Y12" s="68">
        <v>0</v>
      </c>
      <c r="Z12" s="2"/>
      <c r="AA12" s="68">
        <v>0</v>
      </c>
      <c r="AC12" s="68">
        <v>25000</v>
      </c>
      <c r="AE12" s="68">
        <v>856200</v>
      </c>
      <c r="AG12" s="68">
        <v>22179019218</v>
      </c>
      <c r="AI12" s="68">
        <v>21401120343</v>
      </c>
      <c r="AK12" s="69">
        <v>1.7600000000000001E-2</v>
      </c>
    </row>
    <row r="13" spans="1:38" ht="18.75" x14ac:dyDescent="0.45">
      <c r="A13" s="2" t="s">
        <v>124</v>
      </c>
      <c r="C13" s="1" t="s">
        <v>24</v>
      </c>
      <c r="E13" s="1" t="s">
        <v>24</v>
      </c>
      <c r="G13" s="56" t="s">
        <v>134</v>
      </c>
      <c r="I13" s="1" t="s">
        <v>141</v>
      </c>
      <c r="K13" s="6">
        <v>18</v>
      </c>
      <c r="M13" s="6">
        <v>18</v>
      </c>
      <c r="O13" s="21">
        <v>0</v>
      </c>
      <c r="Q13" s="68">
        <v>0</v>
      </c>
      <c r="S13" s="68">
        <v>0</v>
      </c>
      <c r="U13" s="68">
        <v>25000</v>
      </c>
      <c r="V13" s="2"/>
      <c r="W13" s="68">
        <v>22379055468</v>
      </c>
      <c r="Y13" s="68">
        <v>0</v>
      </c>
      <c r="Z13" s="2"/>
      <c r="AA13" s="68">
        <v>0</v>
      </c>
      <c r="AC13" s="68">
        <v>25000</v>
      </c>
      <c r="AE13" s="68">
        <v>805500</v>
      </c>
      <c r="AG13" s="68">
        <v>22379055468</v>
      </c>
      <c r="AI13" s="68">
        <v>20133850078</v>
      </c>
      <c r="AK13" s="69">
        <v>1.6500000000000001E-2</v>
      </c>
    </row>
    <row r="14" spans="1:38" ht="18.75" x14ac:dyDescent="0.45">
      <c r="A14" s="2" t="s">
        <v>125</v>
      </c>
      <c r="C14" s="1" t="s">
        <v>24</v>
      </c>
      <c r="E14" s="1" t="s">
        <v>24</v>
      </c>
      <c r="G14" s="56" t="s">
        <v>131</v>
      </c>
      <c r="I14" s="1" t="s">
        <v>138</v>
      </c>
      <c r="K14" s="6">
        <v>0</v>
      </c>
      <c r="M14" s="6">
        <v>0</v>
      </c>
      <c r="O14" s="21">
        <v>0</v>
      </c>
      <c r="Q14" s="68">
        <v>0</v>
      </c>
      <c r="S14" s="68">
        <v>0</v>
      </c>
      <c r="U14" s="68">
        <v>20000</v>
      </c>
      <c r="V14" s="2"/>
      <c r="W14" s="68">
        <v>16903063122</v>
      </c>
      <c r="Y14" s="68">
        <v>0</v>
      </c>
      <c r="Z14" s="2"/>
      <c r="AA14" s="68">
        <v>0</v>
      </c>
      <c r="AC14" s="68">
        <v>20000</v>
      </c>
      <c r="AE14" s="68">
        <v>850536</v>
      </c>
      <c r="AG14" s="68">
        <v>16903063122</v>
      </c>
      <c r="AI14" s="68">
        <v>17007636807</v>
      </c>
      <c r="AK14" s="69">
        <v>1.3899999999999999E-2</v>
      </c>
    </row>
    <row r="15" spans="1:38" ht="18.75" x14ac:dyDescent="0.45">
      <c r="A15" s="2" t="s">
        <v>126</v>
      </c>
      <c r="C15" s="1" t="s">
        <v>24</v>
      </c>
      <c r="E15" s="1" t="s">
        <v>24</v>
      </c>
      <c r="G15" s="56" t="s">
        <v>135</v>
      </c>
      <c r="I15" s="1" t="s">
        <v>142</v>
      </c>
      <c r="K15" s="6">
        <v>0</v>
      </c>
      <c r="M15" s="6">
        <v>0</v>
      </c>
      <c r="O15" s="21">
        <v>0</v>
      </c>
      <c r="Q15" s="68">
        <v>0</v>
      </c>
      <c r="S15" s="68">
        <v>0</v>
      </c>
      <c r="U15" s="68">
        <v>28700</v>
      </c>
      <c r="V15" s="2"/>
      <c r="W15" s="68">
        <v>16361678009</v>
      </c>
      <c r="Y15" s="68">
        <v>0</v>
      </c>
      <c r="Z15" s="2"/>
      <c r="AA15" s="68">
        <v>0</v>
      </c>
      <c r="AC15" s="68">
        <v>28700</v>
      </c>
      <c r="AE15" s="68">
        <v>586000</v>
      </c>
      <c r="AG15" s="68">
        <v>16361678009</v>
      </c>
      <c r="AI15" s="68">
        <v>16815151701</v>
      </c>
      <c r="AK15" s="69">
        <v>1.38E-2</v>
      </c>
    </row>
    <row r="16" spans="1:38" s="5" customFormat="1" ht="19.5" x14ac:dyDescent="0.5">
      <c r="A16" s="2" t="s">
        <v>27</v>
      </c>
      <c r="B16" s="1"/>
      <c r="C16" s="1" t="s">
        <v>24</v>
      </c>
      <c r="D16" s="1"/>
      <c r="E16" s="1" t="s">
        <v>24</v>
      </c>
      <c r="G16" s="56" t="s">
        <v>25</v>
      </c>
      <c r="I16" s="1" t="s">
        <v>28</v>
      </c>
      <c r="K16" s="5">
        <v>0</v>
      </c>
      <c r="M16" s="5">
        <v>0</v>
      </c>
      <c r="O16" s="21">
        <v>102500</v>
      </c>
      <c r="P16" s="23">
        <f t="shared" ref="P16:AJ16" si="0">SUM(P10:P15)</f>
        <v>0</v>
      </c>
      <c r="Q16" s="68">
        <v>70020088829</v>
      </c>
      <c r="R16" s="23">
        <f t="shared" si="0"/>
        <v>0</v>
      </c>
      <c r="S16" s="68">
        <v>73059005654</v>
      </c>
      <c r="T16" s="23">
        <f t="shared" si="0"/>
        <v>0</v>
      </c>
      <c r="U16" s="68">
        <v>0</v>
      </c>
      <c r="V16" s="2"/>
      <c r="W16" s="68">
        <v>0</v>
      </c>
      <c r="X16" s="23">
        <f t="shared" si="0"/>
        <v>0</v>
      </c>
      <c r="Y16" s="68">
        <v>82000</v>
      </c>
      <c r="Z16" s="2"/>
      <c r="AA16" s="68">
        <v>56791129776</v>
      </c>
      <c r="AB16" s="23">
        <f t="shared" si="0"/>
        <v>0</v>
      </c>
      <c r="AC16" s="68">
        <v>20500</v>
      </c>
      <c r="AD16" s="23">
        <f t="shared" si="0"/>
        <v>0</v>
      </c>
      <c r="AE16" s="68">
        <v>706700</v>
      </c>
      <c r="AF16" s="23">
        <f t="shared" si="0"/>
        <v>0</v>
      </c>
      <c r="AG16" s="68">
        <v>14004017764</v>
      </c>
      <c r="AH16" s="23">
        <f t="shared" si="0"/>
        <v>0</v>
      </c>
      <c r="AI16" s="68">
        <v>14484724167</v>
      </c>
      <c r="AJ16" s="23">
        <f t="shared" si="0"/>
        <v>0</v>
      </c>
      <c r="AK16" s="69">
        <v>1.1900000000000001E-2</v>
      </c>
    </row>
    <row r="17" spans="1:37" ht="18.75" x14ac:dyDescent="0.45">
      <c r="A17" s="2" t="s">
        <v>127</v>
      </c>
      <c r="C17" s="1" t="s">
        <v>24</v>
      </c>
      <c r="E17" s="1" t="s">
        <v>24</v>
      </c>
      <c r="G17" s="56" t="s">
        <v>131</v>
      </c>
      <c r="I17" s="1" t="s">
        <v>138</v>
      </c>
      <c r="K17" s="1">
        <v>0</v>
      </c>
      <c r="M17" s="1">
        <v>0</v>
      </c>
      <c r="O17" s="21">
        <v>0</v>
      </c>
      <c r="Q17" s="68">
        <v>0</v>
      </c>
      <c r="S17" s="68">
        <v>0</v>
      </c>
      <c r="U17" s="68">
        <v>5000</v>
      </c>
      <c r="V17" s="2"/>
      <c r="W17" s="68">
        <v>4235767593</v>
      </c>
      <c r="Y17" s="68">
        <v>0</v>
      </c>
      <c r="Z17" s="2"/>
      <c r="AA17" s="68">
        <v>0</v>
      </c>
      <c r="AC17" s="68">
        <v>5000</v>
      </c>
      <c r="AE17" s="68">
        <v>849764</v>
      </c>
      <c r="AG17" s="68">
        <v>4235767593</v>
      </c>
      <c r="AI17" s="68">
        <v>4248049901</v>
      </c>
      <c r="AK17" s="69">
        <v>3.5000000000000001E-3</v>
      </c>
    </row>
    <row r="18" spans="1:37" ht="18.75" x14ac:dyDescent="0.45">
      <c r="A18" s="2" t="s">
        <v>128</v>
      </c>
      <c r="B18" s="18"/>
      <c r="C18" s="18" t="s">
        <v>24</v>
      </c>
      <c r="D18" s="18"/>
      <c r="E18" s="18" t="s">
        <v>24</v>
      </c>
      <c r="F18" s="18"/>
      <c r="G18" s="56" t="s">
        <v>25</v>
      </c>
      <c r="H18" s="18"/>
      <c r="I18" s="18" t="s">
        <v>143</v>
      </c>
      <c r="J18" s="18"/>
      <c r="K18" s="18">
        <v>0</v>
      </c>
      <c r="L18" s="18"/>
      <c r="M18" s="18">
        <v>0</v>
      </c>
      <c r="O18" s="12">
        <v>0</v>
      </c>
      <c r="Q18" s="68">
        <v>0</v>
      </c>
      <c r="S18" s="68">
        <v>0</v>
      </c>
      <c r="U18" s="68">
        <v>800</v>
      </c>
      <c r="V18" s="2"/>
      <c r="W18" s="68">
        <v>545698890</v>
      </c>
      <c r="Y18" s="68">
        <v>0</v>
      </c>
      <c r="Z18" s="2"/>
      <c r="AA18" s="68">
        <v>0</v>
      </c>
      <c r="AC18" s="68">
        <v>800</v>
      </c>
      <c r="AE18" s="68">
        <v>695420</v>
      </c>
      <c r="AG18" s="68">
        <v>545698890</v>
      </c>
      <c r="AI18" s="68">
        <v>556235164</v>
      </c>
      <c r="AK18" s="69">
        <v>5.0000000000000001E-4</v>
      </c>
    </row>
    <row r="19" spans="1:37" ht="18.75" x14ac:dyDescent="0.45">
      <c r="A19" s="2" t="s">
        <v>129</v>
      </c>
      <c r="C19" s="1" t="s">
        <v>24</v>
      </c>
      <c r="E19" s="1" t="s">
        <v>24</v>
      </c>
      <c r="G19" s="56" t="s">
        <v>136</v>
      </c>
      <c r="I19" s="1" t="s">
        <v>144</v>
      </c>
      <c r="K19" s="1">
        <v>0</v>
      </c>
      <c r="M19" s="1">
        <v>0</v>
      </c>
      <c r="O19" s="12">
        <v>0</v>
      </c>
      <c r="Q19" s="68">
        <v>0</v>
      </c>
      <c r="S19" s="68">
        <v>0</v>
      </c>
      <c r="U19" s="68">
        <v>500</v>
      </c>
      <c r="V19" s="2"/>
      <c r="W19" s="68">
        <v>427572482</v>
      </c>
      <c r="Y19" s="68">
        <v>0</v>
      </c>
      <c r="Z19" s="2"/>
      <c r="AA19" s="68">
        <v>0</v>
      </c>
      <c r="AC19" s="68">
        <v>500</v>
      </c>
      <c r="AE19" s="68">
        <v>865000</v>
      </c>
      <c r="AG19" s="68">
        <v>427572482</v>
      </c>
      <c r="AI19" s="68">
        <v>432421609</v>
      </c>
      <c r="AK19" s="69">
        <v>4.0000000000000002E-4</v>
      </c>
    </row>
    <row r="20" spans="1:37" ht="18.75" x14ac:dyDescent="0.45">
      <c r="A20" s="2" t="s">
        <v>37</v>
      </c>
      <c r="C20" s="1" t="s">
        <v>24</v>
      </c>
      <c r="E20" s="1" t="s">
        <v>24</v>
      </c>
      <c r="G20" s="56" t="s">
        <v>25</v>
      </c>
      <c r="I20" s="1" t="s">
        <v>38</v>
      </c>
      <c r="K20" s="1">
        <v>0</v>
      </c>
      <c r="M20" s="1">
        <v>0</v>
      </c>
      <c r="O20" s="12">
        <v>7600</v>
      </c>
      <c r="Q20" s="68">
        <v>5510751625</v>
      </c>
      <c r="S20" s="68">
        <v>5548666121</v>
      </c>
      <c r="U20" s="68">
        <v>300</v>
      </c>
      <c r="V20" s="2"/>
      <c r="W20" s="68">
        <v>222319283</v>
      </c>
      <c r="Y20" s="68">
        <v>7600</v>
      </c>
      <c r="Z20" s="2"/>
      <c r="AA20" s="68">
        <v>5565929996</v>
      </c>
      <c r="AC20" s="68">
        <v>300</v>
      </c>
      <c r="AE20" s="68">
        <v>755260</v>
      </c>
      <c r="AG20" s="68">
        <v>222319283</v>
      </c>
      <c r="AI20" s="68">
        <v>226536932</v>
      </c>
      <c r="AK20" s="69">
        <v>2.0000000000000001E-4</v>
      </c>
    </row>
    <row r="21" spans="1:37" ht="18.75" x14ac:dyDescent="0.45">
      <c r="A21" s="2" t="s">
        <v>34</v>
      </c>
      <c r="C21" s="1" t="s">
        <v>24</v>
      </c>
      <c r="E21" s="1" t="s">
        <v>24</v>
      </c>
      <c r="G21" s="56" t="s">
        <v>35</v>
      </c>
      <c r="I21" s="1" t="s">
        <v>36</v>
      </c>
      <c r="K21" s="1">
        <v>0</v>
      </c>
      <c r="M21" s="1">
        <v>0</v>
      </c>
      <c r="O21" s="12">
        <v>100</v>
      </c>
      <c r="Q21" s="68">
        <v>85684526</v>
      </c>
      <c r="S21" s="68">
        <v>89283814</v>
      </c>
      <c r="U21" s="68">
        <v>0</v>
      </c>
      <c r="V21" s="2"/>
      <c r="W21" s="68">
        <v>0</v>
      </c>
      <c r="Y21" s="68">
        <v>100</v>
      </c>
      <c r="Z21" s="2"/>
      <c r="AA21" s="68">
        <v>86534315</v>
      </c>
      <c r="AC21" s="68">
        <v>0</v>
      </c>
      <c r="AE21" s="68">
        <v>0</v>
      </c>
      <c r="AG21" s="68">
        <v>0</v>
      </c>
      <c r="AI21" s="68">
        <v>0</v>
      </c>
      <c r="AK21" s="69">
        <v>0</v>
      </c>
    </row>
    <row r="22" spans="1:37" ht="18.75" x14ac:dyDescent="0.45">
      <c r="A22" s="2" t="s">
        <v>31</v>
      </c>
      <c r="C22" s="1" t="s">
        <v>24</v>
      </c>
      <c r="E22" s="1" t="s">
        <v>24</v>
      </c>
      <c r="G22" s="56" t="s">
        <v>32</v>
      </c>
      <c r="I22" s="1" t="s">
        <v>33</v>
      </c>
      <c r="K22" s="1">
        <v>0</v>
      </c>
      <c r="M22" s="1">
        <v>0</v>
      </c>
      <c r="O22" s="12">
        <v>4100</v>
      </c>
      <c r="Q22" s="68">
        <v>3338004903</v>
      </c>
      <c r="S22" s="68">
        <v>3430627086</v>
      </c>
      <c r="U22" s="68">
        <v>0</v>
      </c>
      <c r="V22" s="2"/>
      <c r="W22" s="68">
        <v>0</v>
      </c>
      <c r="Y22" s="68">
        <v>4100</v>
      </c>
      <c r="Z22" s="2"/>
      <c r="AA22" s="68">
        <v>3381886923</v>
      </c>
      <c r="AC22" s="68">
        <v>0</v>
      </c>
      <c r="AE22" s="68">
        <v>0</v>
      </c>
      <c r="AG22" s="68">
        <v>0</v>
      </c>
      <c r="AI22" s="68">
        <v>0</v>
      </c>
      <c r="AK22" s="69">
        <v>0</v>
      </c>
    </row>
    <row r="23" spans="1:37" ht="18.75" x14ac:dyDescent="0.45">
      <c r="A23" s="2" t="s">
        <v>23</v>
      </c>
      <c r="C23" s="1" t="s">
        <v>24</v>
      </c>
      <c r="E23" s="1" t="s">
        <v>24</v>
      </c>
      <c r="G23" s="56" t="s">
        <v>25</v>
      </c>
      <c r="I23" s="1" t="s">
        <v>26</v>
      </c>
      <c r="K23" s="1">
        <v>0</v>
      </c>
      <c r="M23" s="1">
        <v>0</v>
      </c>
      <c r="O23" s="12">
        <v>300</v>
      </c>
      <c r="Q23" s="68">
        <v>191464692</v>
      </c>
      <c r="S23" s="68">
        <v>199433846</v>
      </c>
      <c r="U23" s="68">
        <v>0</v>
      </c>
      <c r="V23" s="2"/>
      <c r="W23" s="68">
        <v>0</v>
      </c>
      <c r="Y23" s="68">
        <v>300</v>
      </c>
      <c r="Z23" s="2"/>
      <c r="AA23" s="68">
        <v>194964657</v>
      </c>
      <c r="AC23" s="68">
        <v>0</v>
      </c>
      <c r="AE23" s="68">
        <v>0</v>
      </c>
      <c r="AG23" s="68">
        <v>0</v>
      </c>
      <c r="AI23" s="68">
        <v>0</v>
      </c>
      <c r="AK23" s="69">
        <v>0</v>
      </c>
    </row>
    <row r="24" spans="1:37" ht="18.75" x14ac:dyDescent="0.45">
      <c r="A24" s="2" t="s">
        <v>29</v>
      </c>
      <c r="C24" s="1" t="s">
        <v>24</v>
      </c>
      <c r="E24" s="1" t="s">
        <v>24</v>
      </c>
      <c r="G24" s="56" t="s">
        <v>25</v>
      </c>
      <c r="I24" s="1" t="s">
        <v>30</v>
      </c>
      <c r="K24" s="1">
        <v>0</v>
      </c>
      <c r="M24" s="1">
        <v>0</v>
      </c>
      <c r="O24" s="12">
        <v>34200</v>
      </c>
      <c r="Q24" s="68">
        <v>23671333627</v>
      </c>
      <c r="S24" s="68">
        <v>24277598887</v>
      </c>
      <c r="U24" s="68">
        <v>0</v>
      </c>
      <c r="V24" s="2"/>
      <c r="W24" s="68">
        <v>0</v>
      </c>
      <c r="Y24" s="68">
        <v>34200</v>
      </c>
      <c r="Z24" s="2"/>
      <c r="AA24" s="68">
        <v>24066257208</v>
      </c>
      <c r="AC24" s="68">
        <v>0</v>
      </c>
      <c r="AE24" s="68">
        <v>0</v>
      </c>
      <c r="AG24" s="68">
        <v>0</v>
      </c>
      <c r="AI24" s="68">
        <v>0</v>
      </c>
      <c r="AK24" s="69">
        <v>0</v>
      </c>
    </row>
    <row r="25" spans="1:37" ht="18.75" x14ac:dyDescent="0.45">
      <c r="A25" s="2" t="s">
        <v>130</v>
      </c>
      <c r="C25" s="1" t="s">
        <v>24</v>
      </c>
      <c r="E25" s="1" t="s">
        <v>24</v>
      </c>
      <c r="G25" s="56" t="s">
        <v>137</v>
      </c>
      <c r="I25" s="1" t="s">
        <v>145</v>
      </c>
      <c r="K25" s="1">
        <v>0</v>
      </c>
      <c r="M25" s="1">
        <v>0</v>
      </c>
      <c r="O25" s="12">
        <v>0</v>
      </c>
      <c r="Q25" s="68">
        <v>0</v>
      </c>
      <c r="S25" s="68">
        <v>0</v>
      </c>
      <c r="U25" s="68">
        <v>700</v>
      </c>
      <c r="V25" s="2"/>
      <c r="W25" s="68">
        <v>414723147</v>
      </c>
      <c r="Y25" s="68">
        <v>700</v>
      </c>
      <c r="Z25" s="2"/>
      <c r="AA25" s="68">
        <v>422023496</v>
      </c>
      <c r="AC25" s="68">
        <v>0</v>
      </c>
      <c r="AE25" s="68">
        <v>0</v>
      </c>
      <c r="AG25" s="68">
        <v>0</v>
      </c>
      <c r="AI25" s="68">
        <v>0</v>
      </c>
      <c r="AK25" s="69">
        <v>0</v>
      </c>
    </row>
    <row r="26" spans="1:37" ht="19.5" thickBot="1" x14ac:dyDescent="0.5">
      <c r="O26" s="10">
        <f>SUM(O10:O25)</f>
        <v>148800</v>
      </c>
      <c r="P26" s="10">
        <f t="shared" ref="P26:AJ26" si="1">SUM(P10:P25)</f>
        <v>0</v>
      </c>
      <c r="Q26" s="10">
        <f t="shared" si="1"/>
        <v>102817328202</v>
      </c>
      <c r="R26" s="10">
        <f t="shared" si="1"/>
        <v>0</v>
      </c>
      <c r="S26" s="10">
        <f t="shared" si="1"/>
        <v>106604615408</v>
      </c>
      <c r="T26" s="10">
        <f t="shared" si="1"/>
        <v>0</v>
      </c>
      <c r="U26" s="10">
        <f t="shared" si="1"/>
        <v>161000</v>
      </c>
      <c r="V26" s="10">
        <f t="shared" si="1"/>
        <v>0</v>
      </c>
      <c r="W26" s="10">
        <f t="shared" si="1"/>
        <v>132858311175</v>
      </c>
      <c r="X26" s="10">
        <f t="shared" si="1"/>
        <v>0</v>
      </c>
      <c r="Y26" s="10">
        <f t="shared" si="1"/>
        <v>129000</v>
      </c>
      <c r="Z26" s="10">
        <f t="shared" si="1"/>
        <v>0</v>
      </c>
      <c r="AA26" s="10">
        <f t="shared" si="1"/>
        <v>90508726371</v>
      </c>
      <c r="AB26" s="10">
        <f t="shared" si="1"/>
        <v>0</v>
      </c>
      <c r="AC26" s="10">
        <f t="shared" si="1"/>
        <v>180800</v>
      </c>
      <c r="AD26" s="10">
        <f t="shared" si="1"/>
        <v>0</v>
      </c>
      <c r="AE26" s="21" t="s">
        <v>164</v>
      </c>
      <c r="AF26" s="10">
        <f t="shared" si="1"/>
        <v>0</v>
      </c>
      <c r="AG26" s="10">
        <f t="shared" si="1"/>
        <v>146447605792</v>
      </c>
      <c r="AH26" s="10">
        <f t="shared" si="1"/>
        <v>0</v>
      </c>
      <c r="AI26" s="10">
        <f t="shared" si="1"/>
        <v>143256114118</v>
      </c>
      <c r="AJ26" s="10">
        <f t="shared" si="1"/>
        <v>0</v>
      </c>
      <c r="AK26" s="70">
        <f t="shared" ref="AK26" si="2">SUM(AK10:AK25)</f>
        <v>0.1176</v>
      </c>
    </row>
    <row r="27" spans="1:37" ht="18.75" thickTop="1" x14ac:dyDescent="0.45"/>
    <row r="28" spans="1:37" x14ac:dyDescent="0.45">
      <c r="AI28" s="6"/>
    </row>
    <row r="29" spans="1:37" x14ac:dyDescent="0.45">
      <c r="S29" s="6"/>
    </row>
    <row r="30" spans="1:37" x14ac:dyDescent="0.45">
      <c r="AI30" s="6"/>
    </row>
  </sheetData>
  <autoFilter ref="A9:AL25" xr:uid="{871BE430-60C6-4900-9C0A-1A51C42A150D}"/>
  <mergeCells count="23">
    <mergeCell ref="AK8:AK9"/>
    <mergeCell ref="AC7:AK7"/>
    <mergeCell ref="A1:AL1"/>
    <mergeCell ref="A2:AL2"/>
    <mergeCell ref="A3:AL3"/>
    <mergeCell ref="A5:AI5"/>
    <mergeCell ref="I8:I9"/>
    <mergeCell ref="G8:G9"/>
    <mergeCell ref="E8:E9"/>
    <mergeCell ref="S8:S9"/>
    <mergeCell ref="O7:S7"/>
    <mergeCell ref="U7:AA7"/>
    <mergeCell ref="AC8:AC9"/>
    <mergeCell ref="AE8:AE9"/>
    <mergeCell ref="AG8:AG9"/>
    <mergeCell ref="AI8:AI9"/>
    <mergeCell ref="K8:K9"/>
    <mergeCell ref="M8:M9"/>
    <mergeCell ref="A7:M7"/>
    <mergeCell ref="O8:O9"/>
    <mergeCell ref="Q8:Q9"/>
    <mergeCell ref="A8:A9"/>
    <mergeCell ref="C8:C9"/>
  </mergeCells>
  <pageMargins left="0.7" right="0.7" top="0.75" bottom="0.7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D6F3-6A97-41F7-BE6A-022A7B08559C}">
  <sheetPr>
    <pageSetUpPr fitToPage="1"/>
  </sheetPr>
  <dimension ref="A1:AL21"/>
  <sheetViews>
    <sheetView rightToLeft="1" view="pageBreakPreview" zoomScale="60" zoomScaleNormal="100" workbookViewId="0">
      <selection activeCell="I15" sqref="I15"/>
    </sheetView>
  </sheetViews>
  <sheetFormatPr defaultRowHeight="18" x14ac:dyDescent="0.45"/>
  <cols>
    <col min="1" max="1" width="34.85546875" style="1" customWidth="1"/>
    <col min="2" max="2" width="1" style="1" customWidth="1"/>
    <col min="3" max="3" width="7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8.85546875" style="1" customWidth="1"/>
    <col min="14" max="14" width="1" style="1" customWidth="1"/>
    <col min="15" max="16384" width="9.140625" style="1"/>
  </cols>
  <sheetData>
    <row r="1" spans="1:38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19.5" x14ac:dyDescent="0.45">
      <c r="A2" s="118" t="s">
        <v>78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9.5" x14ac:dyDescent="0.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 ht="21" x14ac:dyDescent="0.5">
      <c r="A5" s="125" t="s">
        <v>152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6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38" ht="21" x14ac:dyDescent="0.45">
      <c r="A6" s="125" t="s">
        <v>151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38" ht="21" x14ac:dyDescent="0.45">
      <c r="A7" s="2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38" ht="19.5" x14ac:dyDescent="0.45">
      <c r="A8" s="114" t="s">
        <v>1</v>
      </c>
      <c r="C8" s="126" t="s">
        <v>120</v>
      </c>
      <c r="D8" s="126" t="s">
        <v>120</v>
      </c>
      <c r="E8" s="126" t="s">
        <v>120</v>
      </c>
      <c r="F8" s="126" t="s">
        <v>120</v>
      </c>
      <c r="G8" s="126" t="s">
        <v>120</v>
      </c>
      <c r="H8" s="126" t="s">
        <v>120</v>
      </c>
      <c r="I8" s="126" t="s">
        <v>120</v>
      </c>
      <c r="J8" s="126" t="s">
        <v>120</v>
      </c>
      <c r="K8" s="126" t="s">
        <v>120</v>
      </c>
      <c r="L8" s="126" t="s">
        <v>120</v>
      </c>
      <c r="M8" s="126" t="s">
        <v>120</v>
      </c>
    </row>
    <row r="9" spans="1:38" ht="19.5" x14ac:dyDescent="0.45">
      <c r="A9" s="123" t="s">
        <v>1</v>
      </c>
      <c r="C9" s="55" t="s">
        <v>5</v>
      </c>
      <c r="E9" s="55" t="s">
        <v>146</v>
      </c>
      <c r="G9" s="55" t="s">
        <v>147</v>
      </c>
      <c r="I9" s="55" t="s">
        <v>148</v>
      </c>
      <c r="K9" s="55" t="s">
        <v>149</v>
      </c>
      <c r="M9" s="55" t="s">
        <v>150</v>
      </c>
    </row>
    <row r="10" spans="1:38" x14ac:dyDescent="0.45">
      <c r="A10" s="1" t="s">
        <v>121</v>
      </c>
      <c r="C10" s="6">
        <v>30000</v>
      </c>
      <c r="E10" s="6">
        <v>858000</v>
      </c>
      <c r="G10" s="6">
        <v>848636</v>
      </c>
      <c r="I10" s="71">
        <v>-1.0913752913752914E-2</v>
      </c>
      <c r="K10" s="6">
        <v>25459080000</v>
      </c>
      <c r="M10" s="8" t="s">
        <v>153</v>
      </c>
    </row>
    <row r="11" spans="1:38" x14ac:dyDescent="0.45">
      <c r="A11" s="1" t="s">
        <v>122</v>
      </c>
      <c r="C11" s="6">
        <v>25000</v>
      </c>
      <c r="E11" s="6">
        <v>1000000</v>
      </c>
      <c r="G11" s="6">
        <v>900000</v>
      </c>
      <c r="I11" s="71">
        <v>-0.1</v>
      </c>
      <c r="K11" s="6">
        <v>22500000000</v>
      </c>
      <c r="M11" s="8" t="s">
        <v>153</v>
      </c>
    </row>
    <row r="12" spans="1:38" x14ac:dyDescent="0.45">
      <c r="A12" s="1" t="s">
        <v>123</v>
      </c>
      <c r="C12" s="6">
        <v>25000</v>
      </c>
      <c r="E12" s="6">
        <v>887000</v>
      </c>
      <c r="G12" s="6">
        <v>856200</v>
      </c>
      <c r="I12" s="71">
        <v>-3.4723788049605409E-2</v>
      </c>
      <c r="K12" s="6">
        <v>21405000000</v>
      </c>
      <c r="M12" s="8" t="s">
        <v>153</v>
      </c>
    </row>
    <row r="13" spans="1:38" x14ac:dyDescent="0.45">
      <c r="A13" s="1" t="s">
        <v>124</v>
      </c>
      <c r="C13" s="6">
        <v>25000</v>
      </c>
      <c r="E13" s="6">
        <v>895000</v>
      </c>
      <c r="G13" s="6">
        <v>805500</v>
      </c>
      <c r="I13" s="71">
        <v>-0.1</v>
      </c>
      <c r="K13" s="6">
        <v>20137500000</v>
      </c>
      <c r="M13" s="8" t="s">
        <v>153</v>
      </c>
    </row>
    <row r="14" spans="1:38" x14ac:dyDescent="0.45">
      <c r="A14" s="1" t="s">
        <v>125</v>
      </c>
      <c r="C14" s="6">
        <v>20000</v>
      </c>
      <c r="E14" s="6">
        <v>849000</v>
      </c>
      <c r="G14" s="6">
        <v>850536</v>
      </c>
      <c r="I14" s="72">
        <v>1.8091872791519434E-3</v>
      </c>
      <c r="K14" s="6">
        <v>17010720000</v>
      </c>
      <c r="M14" s="8" t="s">
        <v>153</v>
      </c>
    </row>
    <row r="15" spans="1:38" x14ac:dyDescent="0.45">
      <c r="A15" s="1" t="s">
        <v>127</v>
      </c>
      <c r="C15" s="6">
        <v>5000</v>
      </c>
      <c r="E15" s="6">
        <v>856400</v>
      </c>
      <c r="G15" s="6">
        <v>849764</v>
      </c>
      <c r="I15" s="71">
        <v>-7.748715553479682E-3</v>
      </c>
      <c r="K15" s="6">
        <v>4248820000</v>
      </c>
      <c r="M15" s="8" t="s">
        <v>153</v>
      </c>
    </row>
    <row r="16" spans="1:38" ht="18.75" thickBot="1" x14ac:dyDescent="0.5">
      <c r="K16" s="10">
        <f>SUM(K10:K15)</f>
        <v>110761120000</v>
      </c>
    </row>
    <row r="17" spans="7:7" ht="18.75" thickTop="1" x14ac:dyDescent="0.45"/>
    <row r="21" spans="7:7" x14ac:dyDescent="0.45">
      <c r="G21" s="6"/>
    </row>
  </sheetData>
  <autoFilter ref="A9:AL9" xr:uid="{51A92B04-368A-4E33-83D5-E55D509B9855}">
    <sortState ref="A11:AL15">
      <sortCondition descending="1" ref="K9"/>
    </sortState>
  </autoFilter>
  <mergeCells count="7">
    <mergeCell ref="A8:A9"/>
    <mergeCell ref="C8:M8"/>
    <mergeCell ref="A1:N1"/>
    <mergeCell ref="A2:N2"/>
    <mergeCell ref="A3:N3"/>
    <mergeCell ref="A5:M5"/>
    <mergeCell ref="A6:M6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5"/>
  <sheetViews>
    <sheetView rightToLeft="1" view="pageBreakPreview" zoomScale="60" zoomScaleNormal="100" workbookViewId="0">
      <selection activeCell="I25" sqref="I25"/>
    </sheetView>
  </sheetViews>
  <sheetFormatPr defaultRowHeight="18.75" x14ac:dyDescent="0.45"/>
  <cols>
    <col min="1" max="1" width="20.5703125" style="2" bestFit="1" customWidth="1"/>
    <col min="2" max="2" width="1" style="2" customWidth="1"/>
    <col min="3" max="3" width="26.42578125" style="2" customWidth="1"/>
    <col min="4" max="4" width="1" style="2" customWidth="1"/>
    <col min="5" max="5" width="15.140625" style="2" customWidth="1"/>
    <col min="6" max="6" width="1" style="2" customWidth="1"/>
    <col min="7" max="7" width="14.5703125" style="2" customWidth="1"/>
    <col min="8" max="8" width="1" style="2" customWidth="1"/>
    <col min="9" max="9" width="12.5703125" style="2" customWidth="1"/>
    <col min="10" max="10" width="1" style="2" customWidth="1"/>
    <col min="11" max="11" width="21.8554687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42578125" style="30" bestFit="1" customWidth="1"/>
    <col min="16" max="16" width="1" style="2" customWidth="1"/>
    <col min="17" max="17" width="22" style="30" bestFit="1" customWidth="1"/>
    <col min="18" max="18" width="1" style="2" customWidth="1"/>
    <col min="19" max="19" width="15" style="2" customWidth="1"/>
    <col min="20" max="20" width="1" style="2" customWidth="1"/>
    <col min="21" max="21" width="9.140625" style="2" customWidth="1"/>
    <col min="22" max="22" width="1" style="2" customWidth="1"/>
    <col min="23" max="23" width="9.140625" style="2" customWidth="1"/>
    <col min="24" max="24" width="1" style="2" customWidth="1"/>
    <col min="25" max="25" width="9.140625" style="2" customWidth="1"/>
    <col min="26" max="26" width="1" style="2" customWidth="1"/>
    <col min="27" max="27" width="9.140625" style="2" customWidth="1"/>
    <col min="28" max="28" width="1" style="2" customWidth="1"/>
    <col min="29" max="29" width="9.140625" style="2" customWidth="1"/>
    <col min="30" max="30" width="1" style="2" customWidth="1"/>
    <col min="31" max="31" width="9.140625" style="2" customWidth="1"/>
    <col min="32" max="32" width="1" style="2" customWidth="1"/>
    <col min="33" max="33" width="9.140625" style="2" customWidth="1"/>
    <col min="34" max="16384" width="9.140625" style="2"/>
  </cols>
  <sheetData>
    <row r="1" spans="1:38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19.5" x14ac:dyDescent="0.45">
      <c r="A2" s="118" t="s">
        <v>78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x14ac:dyDescent="0.4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8"/>
      <c r="P4" s="18"/>
      <c r="Q4" s="28"/>
      <c r="R4" s="18"/>
      <c r="S4" s="18"/>
    </row>
    <row r="5" spans="1:38" ht="21" x14ac:dyDescent="0.45">
      <c r="A5" s="125" t="s">
        <v>103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38" x14ac:dyDescent="0.4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8"/>
      <c r="P6" s="18"/>
      <c r="Q6" s="28"/>
      <c r="R6" s="18"/>
      <c r="S6" s="18"/>
    </row>
    <row r="7" spans="1:38" ht="21" x14ac:dyDescent="0.45">
      <c r="A7" s="18"/>
      <c r="B7" s="18"/>
      <c r="C7" s="127" t="s">
        <v>81</v>
      </c>
      <c r="D7" s="128"/>
      <c r="E7" s="128"/>
      <c r="F7" s="128"/>
      <c r="G7" s="128"/>
      <c r="H7" s="128"/>
      <c r="I7" s="128"/>
      <c r="J7" s="18"/>
      <c r="K7" s="53" t="s">
        <v>83</v>
      </c>
      <c r="L7" s="18"/>
      <c r="M7" s="129" t="s">
        <v>82</v>
      </c>
      <c r="N7" s="128"/>
      <c r="O7" s="128"/>
      <c r="P7" s="18"/>
      <c r="Q7" s="129" t="s">
        <v>154</v>
      </c>
      <c r="R7" s="128"/>
      <c r="S7" s="128"/>
    </row>
    <row r="8" spans="1:38" ht="42" x14ac:dyDescent="0.45">
      <c r="A8" s="26" t="s">
        <v>84</v>
      </c>
      <c r="B8" s="18"/>
      <c r="C8" s="26" t="s">
        <v>85</v>
      </c>
      <c r="D8" s="18"/>
      <c r="E8" s="26" t="s">
        <v>86</v>
      </c>
      <c r="F8" s="18"/>
      <c r="G8" s="27" t="s">
        <v>87</v>
      </c>
      <c r="H8" s="18"/>
      <c r="I8" s="27" t="s">
        <v>88</v>
      </c>
      <c r="J8" s="18"/>
      <c r="K8" s="26" t="s">
        <v>89</v>
      </c>
      <c r="L8" s="18"/>
      <c r="M8" s="26" t="s">
        <v>90</v>
      </c>
      <c r="N8" s="18"/>
      <c r="O8" s="29" t="s">
        <v>91</v>
      </c>
      <c r="P8" s="18"/>
      <c r="Q8" s="29" t="s">
        <v>89</v>
      </c>
      <c r="R8" s="18"/>
      <c r="S8" s="27" t="s">
        <v>92</v>
      </c>
    </row>
    <row r="9" spans="1:38" x14ac:dyDescent="0.45">
      <c r="A9" s="2" t="s">
        <v>45</v>
      </c>
      <c r="C9" s="2" t="s">
        <v>50</v>
      </c>
      <c r="E9" s="2" t="s">
        <v>51</v>
      </c>
      <c r="G9" s="2" t="s">
        <v>52</v>
      </c>
      <c r="I9" s="2">
        <v>22</v>
      </c>
      <c r="K9" s="30">
        <v>1514660000000</v>
      </c>
      <c r="L9" s="30"/>
      <c r="M9" s="30">
        <v>1301917809</v>
      </c>
      <c r="N9" s="30"/>
      <c r="O9" s="30">
        <v>596301917809</v>
      </c>
      <c r="P9" s="30"/>
      <c r="Q9" s="30">
        <v>919660000000</v>
      </c>
      <c r="S9" s="32">
        <v>0.75419999999999998</v>
      </c>
    </row>
    <row r="10" spans="1:38" x14ac:dyDescent="0.45">
      <c r="A10" s="2" t="s">
        <v>41</v>
      </c>
      <c r="C10" s="2" t="s">
        <v>42</v>
      </c>
      <c r="E10" s="2" t="s">
        <v>43</v>
      </c>
      <c r="G10" s="2" t="s">
        <v>44</v>
      </c>
      <c r="I10" s="2">
        <v>0</v>
      </c>
      <c r="K10" s="30">
        <v>66677377670</v>
      </c>
      <c r="L10" s="30"/>
      <c r="M10" s="30">
        <v>907306245860</v>
      </c>
      <c r="N10" s="30"/>
      <c r="O10" s="30">
        <v>893539201263</v>
      </c>
      <c r="P10" s="30"/>
      <c r="Q10" s="30">
        <v>80444422267</v>
      </c>
      <c r="S10" s="32">
        <v>6.6000000000000003E-2</v>
      </c>
    </row>
    <row r="11" spans="1:38" x14ac:dyDescent="0.45">
      <c r="A11" s="2" t="s">
        <v>41</v>
      </c>
      <c r="C11" s="2" t="s">
        <v>47</v>
      </c>
      <c r="E11" s="2" t="s">
        <v>48</v>
      </c>
      <c r="G11" s="2" t="s">
        <v>49</v>
      </c>
      <c r="I11" s="2">
        <v>0</v>
      </c>
      <c r="K11" s="30">
        <v>50000000</v>
      </c>
      <c r="L11" s="30"/>
      <c r="M11" s="30">
        <v>0</v>
      </c>
      <c r="N11" s="30"/>
      <c r="O11" s="30">
        <v>0</v>
      </c>
      <c r="P11" s="30"/>
      <c r="Q11" s="30">
        <v>50000000</v>
      </c>
      <c r="S11" s="32">
        <v>0</v>
      </c>
    </row>
    <row r="12" spans="1:38" x14ac:dyDescent="0.45">
      <c r="A12" s="2" t="s">
        <v>45</v>
      </c>
      <c r="C12" s="2" t="s">
        <v>46</v>
      </c>
      <c r="E12" s="2" t="s">
        <v>43</v>
      </c>
      <c r="G12" s="2" t="s">
        <v>44</v>
      </c>
      <c r="I12" s="2">
        <v>0</v>
      </c>
      <c r="K12" s="30">
        <v>800000</v>
      </c>
      <c r="L12" s="30"/>
      <c r="M12" s="30">
        <v>630440380716</v>
      </c>
      <c r="N12" s="30"/>
      <c r="O12" s="30">
        <v>627493500000</v>
      </c>
      <c r="P12" s="30"/>
      <c r="Q12" s="30">
        <v>2947680716</v>
      </c>
      <c r="S12" s="32">
        <v>2.3999999999999998E-3</v>
      </c>
    </row>
    <row r="13" spans="1:38" s="3" customFormat="1" ht="21.75" thickBot="1" x14ac:dyDescent="0.6">
      <c r="K13" s="33">
        <f>SUM(K9:K12)</f>
        <v>1581388177670</v>
      </c>
      <c r="L13" s="34">
        <f t="shared" ref="L13:R13" si="0">SUM(L9:L12)</f>
        <v>0</v>
      </c>
      <c r="M13" s="33">
        <f t="shared" si="0"/>
        <v>1539048544385</v>
      </c>
      <c r="N13" s="34">
        <f t="shared" si="0"/>
        <v>0</v>
      </c>
      <c r="O13" s="33">
        <f t="shared" si="0"/>
        <v>2117334619072</v>
      </c>
      <c r="P13" s="34">
        <f t="shared" si="0"/>
        <v>0</v>
      </c>
      <c r="Q13" s="33">
        <f t="shared" si="0"/>
        <v>1003102102983</v>
      </c>
      <c r="R13" s="34">
        <f t="shared" si="0"/>
        <v>0</v>
      </c>
      <c r="S13" s="35">
        <f>SUM(S9:S12)</f>
        <v>0.8226</v>
      </c>
    </row>
    <row r="14" spans="1:38" ht="19.5" thickTop="1" x14ac:dyDescent="0.45"/>
    <row r="16" spans="1:38" x14ac:dyDescent="0.45">
      <c r="O16" s="2"/>
      <c r="Q16" s="2"/>
    </row>
    <row r="17" spans="3:17" x14ac:dyDescent="0.45">
      <c r="O17" s="2"/>
      <c r="Q17" s="2"/>
    </row>
    <row r="23" spans="3:17" x14ac:dyDescent="0.45">
      <c r="C23" s="36"/>
    </row>
    <row r="24" spans="3:17" x14ac:dyDescent="0.45">
      <c r="C24" s="36"/>
    </row>
    <row r="25" spans="3:17" x14ac:dyDescent="0.45">
      <c r="C25" s="31"/>
    </row>
  </sheetData>
  <autoFilter ref="A8:AL8" xr:uid="{34B414B1-2EEC-49AC-8E63-D8F5EE6CDEBD}">
    <sortState ref="A9:AL12">
      <sortCondition descending="1" ref="Q8"/>
    </sortState>
  </autoFilter>
  <mergeCells count="7">
    <mergeCell ref="A1:T1"/>
    <mergeCell ref="A2:T2"/>
    <mergeCell ref="A5:S5"/>
    <mergeCell ref="C7:I7"/>
    <mergeCell ref="M7:O7"/>
    <mergeCell ref="Q7:S7"/>
    <mergeCell ref="A3:T3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E50F-5D77-466A-844F-A45160E42527}">
  <dimension ref="A1:I30"/>
  <sheetViews>
    <sheetView rightToLeft="1" view="pageBreakPreview" zoomScale="60" zoomScaleNormal="100" workbookViewId="0">
      <selection activeCell="C21" sqref="C21"/>
    </sheetView>
  </sheetViews>
  <sheetFormatPr defaultRowHeight="15" x14ac:dyDescent="0.25"/>
  <cols>
    <col min="1" max="1" width="50.7109375" bestFit="1" customWidth="1"/>
    <col min="2" max="2" width="1.28515625" customWidth="1"/>
    <col min="3" max="3" width="9.140625" style="44"/>
    <col min="4" max="4" width="1.5703125" customWidth="1"/>
    <col min="5" max="5" width="18.5703125" bestFit="1" customWidth="1"/>
    <col min="6" max="6" width="1.7109375" customWidth="1"/>
    <col min="7" max="7" width="11.7109375" customWidth="1"/>
    <col min="8" max="8" width="1.42578125" customWidth="1"/>
    <col min="9" max="9" width="18" bestFit="1" customWidth="1"/>
  </cols>
  <sheetData>
    <row r="1" spans="1:9" ht="19.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9" ht="19.5" x14ac:dyDescent="0.5">
      <c r="A2" s="119" t="s">
        <v>93</v>
      </c>
      <c r="B2" s="119"/>
      <c r="C2" s="119"/>
      <c r="D2" s="119"/>
      <c r="E2" s="119"/>
      <c r="F2" s="119"/>
      <c r="G2" s="119"/>
      <c r="H2" s="119"/>
      <c r="I2" s="119"/>
    </row>
    <row r="3" spans="1:9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</row>
    <row r="4" spans="1:9" ht="18" x14ac:dyDescent="0.45">
      <c r="A4" s="18"/>
      <c r="B4" s="18"/>
      <c r="C4" s="42"/>
      <c r="D4" s="18"/>
      <c r="E4" s="18"/>
      <c r="F4" s="18"/>
      <c r="G4" s="18"/>
      <c r="H4" s="18"/>
      <c r="I4" s="18"/>
    </row>
    <row r="5" spans="1:9" ht="21" x14ac:dyDescent="0.45">
      <c r="A5" s="125" t="s">
        <v>94</v>
      </c>
      <c r="B5" s="113"/>
      <c r="C5" s="113"/>
      <c r="D5" s="113"/>
      <c r="E5" s="113"/>
      <c r="F5" s="113"/>
      <c r="G5" s="113"/>
      <c r="H5" s="113"/>
      <c r="I5" s="113"/>
    </row>
    <row r="6" spans="1:9" ht="18" x14ac:dyDescent="0.45">
      <c r="A6" s="18"/>
      <c r="B6" s="18"/>
      <c r="C6" s="42"/>
      <c r="D6" s="18"/>
      <c r="E6" s="18"/>
      <c r="F6" s="18"/>
      <c r="G6" s="18"/>
      <c r="H6" s="18"/>
      <c r="I6" s="18"/>
    </row>
    <row r="7" spans="1:9" ht="42" x14ac:dyDescent="0.45">
      <c r="A7" s="41" t="s">
        <v>95</v>
      </c>
      <c r="B7" s="18"/>
      <c r="C7" s="47" t="s">
        <v>96</v>
      </c>
      <c r="D7" s="18"/>
      <c r="E7" s="41" t="s">
        <v>89</v>
      </c>
      <c r="F7" s="18"/>
      <c r="G7" s="48" t="s">
        <v>97</v>
      </c>
      <c r="H7" s="18"/>
      <c r="I7" s="48" t="s">
        <v>98</v>
      </c>
    </row>
    <row r="8" spans="1:9" ht="18.75" x14ac:dyDescent="0.45">
      <c r="A8" s="102" t="s">
        <v>113</v>
      </c>
      <c r="B8" s="103"/>
      <c r="C8" s="104" t="s">
        <v>104</v>
      </c>
      <c r="D8" s="103"/>
      <c r="E8" s="105">
        <v>31648328564</v>
      </c>
      <c r="F8" s="103"/>
      <c r="G8" s="106">
        <f>E8/$E$12</f>
        <v>0.9414651513707718</v>
      </c>
      <c r="H8" s="103"/>
      <c r="I8" s="106">
        <v>2.4799999999999999E-2</v>
      </c>
    </row>
    <row r="9" spans="1:9" ht="18.75" x14ac:dyDescent="0.45">
      <c r="A9" s="102" t="s">
        <v>100</v>
      </c>
      <c r="B9" s="103"/>
      <c r="C9" s="104" t="s">
        <v>105</v>
      </c>
      <c r="D9" s="103"/>
      <c r="E9" s="105">
        <v>-4952546104</v>
      </c>
      <c r="F9" s="103"/>
      <c r="G9" s="106">
        <f>E9/$E$12</f>
        <v>-0.14732688198822777</v>
      </c>
      <c r="H9" s="103"/>
      <c r="I9" s="106">
        <v>-4.1000000000000003E-3</v>
      </c>
    </row>
    <row r="10" spans="1:9" ht="18.75" x14ac:dyDescent="0.45">
      <c r="A10" s="25" t="s">
        <v>99</v>
      </c>
      <c r="B10" s="18"/>
      <c r="C10" s="43" t="s">
        <v>106</v>
      </c>
      <c r="D10" s="18"/>
      <c r="E10" s="105">
        <f>'2-3'!I13</f>
        <v>6920131880</v>
      </c>
      <c r="F10" s="18"/>
      <c r="G10" s="39">
        <f t="shared" ref="G10:G11" si="0">E10/$E$12</f>
        <v>0.20585804380585185</v>
      </c>
      <c r="H10" s="18"/>
      <c r="I10" s="39">
        <v>5.7000000000000002E-3</v>
      </c>
    </row>
    <row r="11" spans="1:9" ht="18.75" x14ac:dyDescent="0.45">
      <c r="A11" s="73" t="s">
        <v>101</v>
      </c>
      <c r="B11" s="18"/>
      <c r="C11" s="43" t="s">
        <v>107</v>
      </c>
      <c r="D11" s="18"/>
      <c r="E11" s="105">
        <v>123936</v>
      </c>
      <c r="F11" s="18"/>
      <c r="G11" s="93">
        <f t="shared" si="0"/>
        <v>3.6868116041051593E-6</v>
      </c>
      <c r="H11" s="18"/>
      <c r="I11" s="39"/>
    </row>
    <row r="12" spans="1:9" ht="21.75" thickBot="1" x14ac:dyDescent="0.55000000000000004">
      <c r="A12" s="40" t="s">
        <v>102</v>
      </c>
      <c r="B12" s="51"/>
      <c r="C12" s="52"/>
      <c r="D12" s="51"/>
      <c r="E12" s="49">
        <f>SUM(E8:$E$11)</f>
        <v>33616038276</v>
      </c>
      <c r="F12" s="51"/>
      <c r="G12" s="92">
        <f>SUM(G8:$G$11)</f>
        <v>1</v>
      </c>
      <c r="H12" s="51"/>
      <c r="I12" s="50">
        <f>SUM(I8:$I$11)</f>
        <v>2.64E-2</v>
      </c>
    </row>
    <row r="13" spans="1:9" ht="15.75" thickTop="1" x14ac:dyDescent="0.25"/>
    <row r="16" spans="1:9" x14ac:dyDescent="0.25">
      <c r="E16" s="90"/>
      <c r="I16" s="45"/>
    </row>
    <row r="17" spans="1:9" x14ac:dyDescent="0.25">
      <c r="E17" s="99"/>
    </row>
    <row r="18" spans="1:9" x14ac:dyDescent="0.25">
      <c r="E18" s="45"/>
    </row>
    <row r="19" spans="1:9" x14ac:dyDescent="0.25">
      <c r="E19" s="99"/>
      <c r="I19" s="46"/>
    </row>
    <row r="20" spans="1:9" x14ac:dyDescent="0.25">
      <c r="E20" s="99"/>
    </row>
    <row r="21" spans="1:9" x14ac:dyDescent="0.25">
      <c r="A21" s="45"/>
    </row>
    <row r="22" spans="1:9" x14ac:dyDescent="0.25">
      <c r="A22" s="100"/>
      <c r="E22" s="45"/>
    </row>
    <row r="23" spans="1:9" x14ac:dyDescent="0.25">
      <c r="A23" s="100"/>
      <c r="E23" s="45"/>
    </row>
    <row r="24" spans="1:9" x14ac:dyDescent="0.25">
      <c r="A24" s="100"/>
      <c r="E24" s="45"/>
    </row>
    <row r="25" spans="1:9" x14ac:dyDescent="0.25">
      <c r="A25" s="100"/>
      <c r="E25" s="45"/>
    </row>
    <row r="26" spans="1:9" x14ac:dyDescent="0.25">
      <c r="A26" s="100"/>
      <c r="E26" s="45"/>
    </row>
    <row r="27" spans="1:9" x14ac:dyDescent="0.25">
      <c r="A27" s="100"/>
    </row>
    <row r="28" spans="1:9" x14ac:dyDescent="0.25">
      <c r="A28" s="101"/>
      <c r="E28" s="45"/>
    </row>
    <row r="29" spans="1:9" x14ac:dyDescent="0.25">
      <c r="A29" s="100"/>
      <c r="E29" s="45"/>
    </row>
    <row r="30" spans="1:9" x14ac:dyDescent="0.25">
      <c r="E30" s="91"/>
    </row>
  </sheetData>
  <autoFilter ref="A7:I7" xr:uid="{FCC9C98B-C0EB-47DC-83D8-C7C731173E8A}">
    <sortState ref="A8:I11">
      <sortCondition descending="1" ref="E7"/>
    </sortState>
  </autoFilter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9"/>
  <sheetViews>
    <sheetView rightToLeft="1" view="pageBreakPreview" zoomScale="60" zoomScaleNormal="100" workbookViewId="0">
      <selection activeCell="E21" sqref="E21"/>
    </sheetView>
  </sheetViews>
  <sheetFormatPr defaultRowHeight="18" x14ac:dyDescent="0.45"/>
  <cols>
    <col min="1" max="1" width="21.71093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26.5703125" style="1" bestFit="1" customWidth="1"/>
    <col min="6" max="6" width="1" style="1" customWidth="1"/>
    <col min="7" max="7" width="23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9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9"/>
      <c r="N1" s="19"/>
      <c r="O1" s="19"/>
      <c r="P1" s="19"/>
      <c r="Q1" s="19"/>
      <c r="R1" s="19"/>
      <c r="S1" s="19"/>
    </row>
    <row r="2" spans="1:19" ht="19.5" x14ac:dyDescent="0.5">
      <c r="A2" s="119" t="s">
        <v>93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20"/>
      <c r="N2" s="20"/>
      <c r="O2" s="20"/>
      <c r="P2" s="20"/>
      <c r="Q2" s="20"/>
      <c r="R2" s="20"/>
      <c r="S2" s="20"/>
    </row>
    <row r="3" spans="1:19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20"/>
      <c r="N3" s="20"/>
      <c r="O3" s="20"/>
      <c r="P3" s="20"/>
      <c r="Q3" s="20"/>
      <c r="R3" s="20"/>
      <c r="S3" s="20"/>
    </row>
    <row r="5" spans="1:19" ht="21" x14ac:dyDescent="0.45">
      <c r="A5" s="125" t="s">
        <v>111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7" spans="1:19" ht="19.5" x14ac:dyDescent="0.45">
      <c r="A7" s="126" t="s">
        <v>71</v>
      </c>
      <c r="B7" s="126" t="s">
        <v>71</v>
      </c>
      <c r="C7" s="126" t="s">
        <v>71</v>
      </c>
      <c r="E7" s="126" t="s">
        <v>55</v>
      </c>
      <c r="F7" s="126" t="s">
        <v>55</v>
      </c>
      <c r="G7" s="126" t="s">
        <v>55</v>
      </c>
      <c r="I7" s="126" t="s">
        <v>112</v>
      </c>
      <c r="J7" s="126" t="s">
        <v>56</v>
      </c>
      <c r="K7" s="126" t="s">
        <v>56</v>
      </c>
    </row>
    <row r="8" spans="1:19" ht="19.5" x14ac:dyDescent="0.45">
      <c r="A8" s="126" t="s">
        <v>72</v>
      </c>
      <c r="C8" s="126" t="s">
        <v>39</v>
      </c>
      <c r="E8" s="114" t="s">
        <v>73</v>
      </c>
      <c r="G8" s="114" t="s">
        <v>74</v>
      </c>
      <c r="I8" s="114" t="s">
        <v>73</v>
      </c>
      <c r="K8" s="114" t="s">
        <v>74</v>
      </c>
    </row>
    <row r="9" spans="1:19" ht="18.75" thickBot="1" x14ac:dyDescent="0.5">
      <c r="A9" s="1" t="s">
        <v>45</v>
      </c>
      <c r="C9" s="7" t="s">
        <v>50</v>
      </c>
      <c r="E9" s="10">
        <f>'درآمد سرمایه گذاریها'!E8</f>
        <v>31648328564</v>
      </c>
      <c r="F9" s="11"/>
      <c r="G9" s="109">
        <v>1.8333333333333333E-2</v>
      </c>
      <c r="H9" s="11"/>
      <c r="I9" s="10">
        <v>80947399220</v>
      </c>
      <c r="J9" s="11"/>
      <c r="K9" s="109">
        <v>3.6666666666666667E-2</v>
      </c>
    </row>
    <row r="10" spans="1:19" ht="18.75" thickTop="1" x14ac:dyDescent="0.45"/>
    <row r="14" spans="1:19" x14ac:dyDescent="0.45">
      <c r="I14" s="6"/>
    </row>
    <row r="15" spans="1:19" x14ac:dyDescent="0.45">
      <c r="E15" s="6"/>
      <c r="G15" s="107"/>
    </row>
    <row r="17" spans="5:5" x14ac:dyDescent="0.45">
      <c r="E17" s="98"/>
    </row>
    <row r="19" spans="5:5" x14ac:dyDescent="0.45">
      <c r="E19" s="6"/>
    </row>
  </sheetData>
  <mergeCells count="13">
    <mergeCell ref="I8"/>
    <mergeCell ref="K8"/>
    <mergeCell ref="I7:K7"/>
    <mergeCell ref="A1:L1"/>
    <mergeCell ref="A2:L2"/>
    <mergeCell ref="A3:L3"/>
    <mergeCell ref="A5:K5"/>
    <mergeCell ref="A8"/>
    <mergeCell ref="C8"/>
    <mergeCell ref="A7:C7"/>
    <mergeCell ref="E8"/>
    <mergeCell ref="G8"/>
    <mergeCell ref="E7:G7"/>
  </mergeCell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9"/>
  <sheetViews>
    <sheetView rightToLeft="1" view="pageBreakPreview" zoomScale="60" zoomScaleNormal="100" workbookViewId="0">
      <selection activeCell="I13" sqref="I13"/>
    </sheetView>
  </sheetViews>
  <sheetFormatPr defaultRowHeight="18" x14ac:dyDescent="0.45"/>
  <cols>
    <col min="1" max="1" width="27" style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2" customWidth="1"/>
    <col min="21" max="21" width="9.140625" style="1" customWidth="1"/>
    <col min="22" max="16384" width="9.140625" style="1"/>
  </cols>
  <sheetData>
    <row r="1" spans="1:21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1" ht="19.5" x14ac:dyDescent="0.5">
      <c r="A2" s="119" t="s">
        <v>93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1" ht="19.5" x14ac:dyDescent="0.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1" ht="19.5" x14ac:dyDescent="0.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ht="21" x14ac:dyDescent="0.45">
      <c r="A5" s="125" t="s">
        <v>160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54"/>
      <c r="M5" s="54"/>
      <c r="N5" s="54"/>
      <c r="O5" s="54"/>
      <c r="P5" s="54"/>
      <c r="Q5" s="54"/>
      <c r="R5" s="54"/>
      <c r="S5" s="54"/>
      <c r="T5" s="96"/>
      <c r="U5" s="54"/>
    </row>
    <row r="7" spans="1:21" ht="19.5" x14ac:dyDescent="0.45">
      <c r="A7" s="126" t="s">
        <v>54</v>
      </c>
      <c r="B7" s="126" t="s">
        <v>54</v>
      </c>
      <c r="C7" s="126" t="s">
        <v>54</v>
      </c>
      <c r="D7" s="126" t="s">
        <v>54</v>
      </c>
      <c r="E7" s="126" t="s">
        <v>54</v>
      </c>
      <c r="F7" s="126" t="s">
        <v>54</v>
      </c>
      <c r="G7" s="126" t="s">
        <v>54</v>
      </c>
      <c r="I7" s="126" t="s">
        <v>55</v>
      </c>
      <c r="J7" s="126" t="s">
        <v>55</v>
      </c>
      <c r="K7" s="126" t="s">
        <v>55</v>
      </c>
      <c r="L7" s="126" t="s">
        <v>55</v>
      </c>
      <c r="M7" s="126" t="s">
        <v>55</v>
      </c>
      <c r="O7" s="126" t="s">
        <v>112</v>
      </c>
      <c r="P7" s="126" t="s">
        <v>56</v>
      </c>
      <c r="Q7" s="126" t="s">
        <v>56</v>
      </c>
      <c r="R7" s="126" t="s">
        <v>56</v>
      </c>
      <c r="S7" s="126" t="s">
        <v>56</v>
      </c>
    </row>
    <row r="8" spans="1:21" ht="19.5" x14ac:dyDescent="0.45">
      <c r="A8" s="126" t="s">
        <v>108</v>
      </c>
      <c r="C8" s="126" t="s">
        <v>159</v>
      </c>
      <c r="E8" s="55" t="s">
        <v>20</v>
      </c>
      <c r="G8" s="55" t="s">
        <v>21</v>
      </c>
      <c r="I8" s="114" t="s">
        <v>58</v>
      </c>
      <c r="K8" s="114" t="s">
        <v>59</v>
      </c>
      <c r="M8" s="114" t="s">
        <v>60</v>
      </c>
      <c r="O8" s="114" t="s">
        <v>58</v>
      </c>
      <c r="Q8" s="114" t="s">
        <v>59</v>
      </c>
      <c r="S8" s="114" t="s">
        <v>60</v>
      </c>
    </row>
    <row r="9" spans="1:21" ht="18.75" x14ac:dyDescent="0.45">
      <c r="A9" s="15" t="s">
        <v>45</v>
      </c>
      <c r="B9" s="12"/>
      <c r="C9" s="76" t="s">
        <v>110</v>
      </c>
      <c r="D9" s="15"/>
      <c r="E9" s="77" t="s">
        <v>109</v>
      </c>
      <c r="F9" s="15"/>
      <c r="G9" s="76">
        <v>22</v>
      </c>
      <c r="H9" s="12"/>
      <c r="I9" s="79">
        <v>31648328564</v>
      </c>
      <c r="J9" s="12"/>
      <c r="K9" s="80">
        <v>-54550198</v>
      </c>
      <c r="L9" s="12"/>
      <c r="M9" s="79">
        <f>I9+K9</f>
        <v>31593778366</v>
      </c>
      <c r="N9" s="12"/>
      <c r="O9" s="79">
        <v>80947399220</v>
      </c>
      <c r="P9" s="12"/>
      <c r="Q9" s="80">
        <v>-128932455</v>
      </c>
      <c r="R9" s="12"/>
      <c r="S9" s="79">
        <f>O9+Q9</f>
        <v>80818466765</v>
      </c>
      <c r="U9" s="12"/>
    </row>
    <row r="10" spans="1:21" s="12" customFormat="1" x14ac:dyDescent="0.45">
      <c r="A10" s="74" t="s">
        <v>124</v>
      </c>
      <c r="C10" s="74" t="s">
        <v>156</v>
      </c>
      <c r="E10" s="74" t="s">
        <v>141</v>
      </c>
      <c r="G10" s="74">
        <v>18</v>
      </c>
      <c r="I10" s="75">
        <v>11837638</v>
      </c>
      <c r="J10" s="61"/>
      <c r="K10" s="75" t="s">
        <v>61</v>
      </c>
      <c r="L10" s="61"/>
      <c r="M10" s="75">
        <v>11837638</v>
      </c>
      <c r="N10" s="61"/>
      <c r="O10" s="75">
        <v>11837638</v>
      </c>
      <c r="P10" s="61"/>
      <c r="Q10" s="75" t="s">
        <v>61</v>
      </c>
      <c r="R10" s="61"/>
      <c r="S10" s="75">
        <v>11837638</v>
      </c>
    </row>
    <row r="11" spans="1:21" s="12" customFormat="1" x14ac:dyDescent="0.45">
      <c r="A11" s="74" t="s">
        <v>123</v>
      </c>
      <c r="C11" s="74" t="s">
        <v>157</v>
      </c>
      <c r="E11" s="74" t="s">
        <v>140</v>
      </c>
      <c r="G11" s="74">
        <v>18</v>
      </c>
      <c r="I11" s="75">
        <v>11655738</v>
      </c>
      <c r="J11" s="61"/>
      <c r="K11" s="75" t="s">
        <v>61</v>
      </c>
      <c r="L11" s="61"/>
      <c r="M11" s="75">
        <v>11655738</v>
      </c>
      <c r="N11" s="61"/>
      <c r="O11" s="75">
        <v>11655738</v>
      </c>
      <c r="P11" s="61"/>
      <c r="Q11" s="75" t="s">
        <v>61</v>
      </c>
      <c r="R11" s="61"/>
      <c r="S11" s="75">
        <v>11655738</v>
      </c>
    </row>
    <row r="12" spans="1:21" s="12" customFormat="1" x14ac:dyDescent="0.45">
      <c r="A12" s="74" t="s">
        <v>122</v>
      </c>
      <c r="B12" s="1"/>
      <c r="C12" s="74" t="s">
        <v>155</v>
      </c>
      <c r="D12" s="1"/>
      <c r="E12" s="74" t="s">
        <v>139</v>
      </c>
      <c r="F12" s="1"/>
      <c r="G12" s="74">
        <v>16</v>
      </c>
      <c r="H12" s="1"/>
      <c r="I12" s="75">
        <v>11590725</v>
      </c>
      <c r="J12" s="38"/>
      <c r="K12" s="75" t="s">
        <v>61</v>
      </c>
      <c r="L12" s="38"/>
      <c r="M12" s="75">
        <v>11590725</v>
      </c>
      <c r="N12" s="38"/>
      <c r="O12" s="75">
        <v>11590725</v>
      </c>
      <c r="P12" s="38"/>
      <c r="Q12" s="75" t="s">
        <v>61</v>
      </c>
      <c r="R12" s="38"/>
      <c r="S12" s="75">
        <v>11590725</v>
      </c>
      <c r="U12" s="1"/>
    </row>
    <row r="13" spans="1:21" ht="21.75" thickBot="1" x14ac:dyDescent="0.5">
      <c r="A13" s="40" t="s">
        <v>102</v>
      </c>
      <c r="C13" s="13"/>
      <c r="E13" s="13"/>
      <c r="G13" s="13"/>
      <c r="I13" s="78">
        <f>SUM(I9:I12)</f>
        <v>31683412665</v>
      </c>
      <c r="J13" s="78">
        <f t="shared" ref="J13:T13" si="0">SUM(J9:J12)</f>
        <v>0</v>
      </c>
      <c r="K13" s="78">
        <f t="shared" si="0"/>
        <v>-54550198</v>
      </c>
      <c r="L13" s="78">
        <f t="shared" si="0"/>
        <v>0</v>
      </c>
      <c r="M13" s="78">
        <f t="shared" si="0"/>
        <v>31628862467</v>
      </c>
      <c r="N13" s="78">
        <f t="shared" si="0"/>
        <v>0</v>
      </c>
      <c r="O13" s="78">
        <f t="shared" si="0"/>
        <v>80982483321</v>
      </c>
      <c r="P13" s="78">
        <f t="shared" si="0"/>
        <v>0</v>
      </c>
      <c r="Q13" s="78">
        <f t="shared" si="0"/>
        <v>-128932455</v>
      </c>
      <c r="R13" s="78">
        <f t="shared" si="0"/>
        <v>0</v>
      </c>
      <c r="S13" s="78">
        <f t="shared" si="0"/>
        <v>80853550866</v>
      </c>
      <c r="T13" s="97">
        <f t="shared" si="0"/>
        <v>0</v>
      </c>
    </row>
    <row r="14" spans="1:21" ht="18.75" thickTop="1" x14ac:dyDescent="0.45"/>
    <row r="16" spans="1:21" x14ac:dyDescent="0.45">
      <c r="Q16" s="12"/>
    </row>
    <row r="17" spans="9:17" x14ac:dyDescent="0.45">
      <c r="O17" s="6"/>
      <c r="Q17" s="94"/>
    </row>
    <row r="18" spans="9:17" x14ac:dyDescent="0.45">
      <c r="Q18" s="12"/>
    </row>
    <row r="19" spans="9:17" x14ac:dyDescent="0.45">
      <c r="I19" s="6"/>
    </row>
  </sheetData>
  <autoFilter ref="A8:U8" xr:uid="{F6D1537F-632D-44CC-959E-EB6E29A5841F}">
    <sortState ref="A9:U12">
      <sortCondition descending="1" ref="S8"/>
    </sortState>
  </autoFilter>
  <mergeCells count="15">
    <mergeCell ref="A5:K5"/>
    <mergeCell ref="A1:S1"/>
    <mergeCell ref="A2:S2"/>
    <mergeCell ref="A3:S3"/>
    <mergeCell ref="A8"/>
    <mergeCell ref="C8"/>
    <mergeCell ref="A7:G7"/>
    <mergeCell ref="Q8"/>
    <mergeCell ref="S8"/>
    <mergeCell ref="O7:S7"/>
    <mergeCell ref="I8"/>
    <mergeCell ref="K8"/>
    <mergeCell ref="M8"/>
    <mergeCell ref="I7:M7"/>
    <mergeCell ref="O8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5"/>
  <sheetViews>
    <sheetView rightToLeft="1" topLeftCell="A2" zoomScaleNormal="100" workbookViewId="0">
      <selection activeCell="C30" sqref="C30:R30"/>
    </sheetView>
  </sheetViews>
  <sheetFormatPr defaultRowHeight="18" x14ac:dyDescent="0.45"/>
  <cols>
    <col min="1" max="1" width="29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8" ht="19.5" x14ac:dyDescent="0.4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8" ht="19.5" x14ac:dyDescent="0.45">
      <c r="A2" s="118" t="s">
        <v>53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8" ht="19.5" x14ac:dyDescent="0.45">
      <c r="A3" s="118" t="s">
        <v>117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8" ht="19.5" x14ac:dyDescent="0.45">
      <c r="C4" s="4"/>
      <c r="D4" s="4"/>
      <c r="E4" s="4"/>
      <c r="F4" s="4"/>
      <c r="G4" s="4"/>
    </row>
    <row r="5" spans="1:18" ht="19.5" x14ac:dyDescent="0.45">
      <c r="A5" s="122" t="s">
        <v>162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8" ht="19.5" x14ac:dyDescent="0.4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8" ht="19.5" x14ac:dyDescent="0.45">
      <c r="A7" s="114" t="s">
        <v>57</v>
      </c>
      <c r="C7" s="126" t="s">
        <v>55</v>
      </c>
      <c r="D7" s="126" t="s">
        <v>55</v>
      </c>
      <c r="E7" s="126" t="s">
        <v>55</v>
      </c>
      <c r="F7" s="126" t="s">
        <v>55</v>
      </c>
      <c r="G7" s="126" t="s">
        <v>55</v>
      </c>
      <c r="H7" s="126" t="s">
        <v>55</v>
      </c>
      <c r="I7" s="126" t="s">
        <v>55</v>
      </c>
      <c r="K7" s="126" t="s">
        <v>112</v>
      </c>
      <c r="L7" s="126"/>
      <c r="M7" s="126"/>
      <c r="N7" s="126"/>
      <c r="O7" s="126"/>
      <c r="P7" s="126"/>
      <c r="Q7" s="126"/>
    </row>
    <row r="8" spans="1:18" ht="19.5" x14ac:dyDescent="0.45">
      <c r="A8" s="116" t="s">
        <v>57</v>
      </c>
      <c r="C8" s="126" t="s">
        <v>69</v>
      </c>
      <c r="E8" s="55" t="s">
        <v>66</v>
      </c>
      <c r="G8" s="55" t="s">
        <v>67</v>
      </c>
      <c r="I8" s="55" t="s">
        <v>70</v>
      </c>
      <c r="K8" s="55" t="s">
        <v>69</v>
      </c>
      <c r="M8" s="55" t="s">
        <v>66</v>
      </c>
      <c r="O8" s="55" t="s">
        <v>67</v>
      </c>
      <c r="Q8" s="55" t="s">
        <v>70</v>
      </c>
    </row>
    <row r="9" spans="1:18" x14ac:dyDescent="0.45">
      <c r="A9" s="12" t="s">
        <v>34</v>
      </c>
      <c r="B9" s="12"/>
      <c r="C9" s="61">
        <v>0</v>
      </c>
      <c r="D9" s="61"/>
      <c r="E9" s="61">
        <v>0</v>
      </c>
      <c r="F9" s="61"/>
      <c r="G9" s="61">
        <v>849789</v>
      </c>
      <c r="H9" s="61"/>
      <c r="I9" s="61">
        <v>849789</v>
      </c>
      <c r="J9" s="61"/>
      <c r="K9" s="61">
        <v>0</v>
      </c>
      <c r="L9" s="61"/>
      <c r="M9" s="61">
        <v>0</v>
      </c>
      <c r="N9" s="61"/>
      <c r="O9" s="61">
        <v>849789</v>
      </c>
      <c r="P9" s="61"/>
      <c r="Q9" s="61">
        <v>849789</v>
      </c>
    </row>
    <row r="10" spans="1:18" x14ac:dyDescent="0.45">
      <c r="A10" s="12" t="s">
        <v>31</v>
      </c>
      <c r="B10" s="12"/>
      <c r="C10" s="61">
        <v>0</v>
      </c>
      <c r="D10" s="61"/>
      <c r="E10" s="61">
        <v>0</v>
      </c>
      <c r="F10" s="61"/>
      <c r="G10" s="61">
        <v>43882020</v>
      </c>
      <c r="H10" s="61"/>
      <c r="I10" s="61">
        <v>43882020</v>
      </c>
      <c r="J10" s="61"/>
      <c r="K10" s="61">
        <v>0</v>
      </c>
      <c r="L10" s="61"/>
      <c r="M10" s="61">
        <v>0</v>
      </c>
      <c r="N10" s="61"/>
      <c r="O10" s="61">
        <v>43882020</v>
      </c>
      <c r="P10" s="61"/>
      <c r="Q10" s="61">
        <v>43882020</v>
      </c>
    </row>
    <row r="11" spans="1:18" x14ac:dyDescent="0.45">
      <c r="A11" s="12" t="s">
        <v>27</v>
      </c>
      <c r="B11" s="12"/>
      <c r="C11" s="61">
        <v>0</v>
      </c>
      <c r="D11" s="61"/>
      <c r="E11" s="61">
        <v>-2558210421</v>
      </c>
      <c r="F11" s="61"/>
      <c r="G11" s="61">
        <v>775058711</v>
      </c>
      <c r="H11" s="61"/>
      <c r="I11" s="61">
        <v>-1783151710</v>
      </c>
      <c r="J11" s="61"/>
      <c r="K11" s="61">
        <v>0</v>
      </c>
      <c r="L11" s="61"/>
      <c r="M11" s="61">
        <v>480706403</v>
      </c>
      <c r="N11" s="61"/>
      <c r="O11" s="61">
        <v>775058711</v>
      </c>
      <c r="P11" s="61"/>
      <c r="Q11" s="61">
        <v>1255765114</v>
      </c>
    </row>
    <row r="12" spans="1:18" x14ac:dyDescent="0.45">
      <c r="A12" s="12" t="s">
        <v>29</v>
      </c>
      <c r="B12" s="12"/>
      <c r="C12" s="61">
        <v>0</v>
      </c>
      <c r="D12" s="61"/>
      <c r="E12" s="61">
        <v>0</v>
      </c>
      <c r="F12" s="61"/>
      <c r="G12" s="61">
        <v>394923581</v>
      </c>
      <c r="H12" s="61"/>
      <c r="I12" s="61">
        <v>394923581</v>
      </c>
      <c r="J12" s="61"/>
      <c r="K12" s="61">
        <v>0</v>
      </c>
      <c r="L12" s="61"/>
      <c r="M12" s="61">
        <v>0</v>
      </c>
      <c r="N12" s="61"/>
      <c r="O12" s="61">
        <v>394923581</v>
      </c>
      <c r="P12" s="61"/>
      <c r="Q12" s="61">
        <v>394923581</v>
      </c>
    </row>
    <row r="13" spans="1:18" x14ac:dyDescent="0.45">
      <c r="A13" s="12" t="s">
        <v>37</v>
      </c>
      <c r="B13" s="12"/>
      <c r="C13" s="61">
        <v>0</v>
      </c>
      <c r="D13" s="61"/>
      <c r="E13" s="61">
        <v>-33696846</v>
      </c>
      <c r="F13" s="61"/>
      <c r="G13" s="61">
        <v>55178371</v>
      </c>
      <c r="H13" s="61"/>
      <c r="I13" s="61">
        <v>21481525</v>
      </c>
      <c r="J13" s="61"/>
      <c r="K13" s="61">
        <v>0</v>
      </c>
      <c r="L13" s="61"/>
      <c r="M13" s="61">
        <v>4217649</v>
      </c>
      <c r="N13" s="61"/>
      <c r="O13" s="61">
        <v>55178371</v>
      </c>
      <c r="P13" s="61"/>
      <c r="Q13" s="61">
        <v>59396020</v>
      </c>
    </row>
    <row r="14" spans="1:18" x14ac:dyDescent="0.45">
      <c r="A14" s="12" t="s">
        <v>23</v>
      </c>
      <c r="B14" s="12"/>
      <c r="C14" s="61">
        <v>0</v>
      </c>
      <c r="D14" s="61"/>
      <c r="E14" s="61">
        <v>0</v>
      </c>
      <c r="F14" s="61"/>
      <c r="G14" s="61">
        <v>3499965</v>
      </c>
      <c r="H14" s="61"/>
      <c r="I14" s="61">
        <v>3499965</v>
      </c>
      <c r="J14" s="61"/>
      <c r="K14" s="61">
        <v>0</v>
      </c>
      <c r="L14" s="61"/>
      <c r="M14" s="61">
        <v>0</v>
      </c>
      <c r="N14" s="61"/>
      <c r="O14" s="61">
        <v>3499965</v>
      </c>
      <c r="P14" s="61"/>
      <c r="Q14" s="61">
        <v>3499965</v>
      </c>
    </row>
    <row r="15" spans="1:18" s="5" customFormat="1" ht="19.5" x14ac:dyDescent="0.5">
      <c r="A15" s="12" t="s">
        <v>130</v>
      </c>
      <c r="B15" s="12"/>
      <c r="C15" s="61">
        <v>0</v>
      </c>
      <c r="D15" s="61"/>
      <c r="E15" s="61">
        <v>0</v>
      </c>
      <c r="F15" s="61"/>
      <c r="G15" s="61">
        <v>7300349</v>
      </c>
      <c r="H15" s="61"/>
      <c r="I15" s="61">
        <v>7300349</v>
      </c>
      <c r="J15" s="61"/>
      <c r="K15" s="61">
        <v>0</v>
      </c>
      <c r="L15" s="61"/>
      <c r="M15" s="61">
        <v>0</v>
      </c>
      <c r="N15" s="61"/>
      <c r="O15" s="61">
        <v>7300349</v>
      </c>
      <c r="P15" s="61"/>
      <c r="Q15" s="61">
        <v>7300349</v>
      </c>
      <c r="R15" s="57">
        <f t="shared" ref="R15" si="0">SUM(R9:R14)</f>
        <v>0</v>
      </c>
    </row>
    <row r="16" spans="1:18" x14ac:dyDescent="0.45">
      <c r="A16" s="12" t="s">
        <v>122</v>
      </c>
      <c r="B16" s="12"/>
      <c r="C16" s="61">
        <v>11590725</v>
      </c>
      <c r="D16" s="61"/>
      <c r="E16" s="61">
        <v>-1425913170</v>
      </c>
      <c r="F16" s="61"/>
      <c r="G16" s="61">
        <v>0</v>
      </c>
      <c r="H16" s="61"/>
      <c r="I16" s="61">
        <v>-1414322445</v>
      </c>
      <c r="J16" s="61"/>
      <c r="K16" s="61">
        <v>11590725</v>
      </c>
      <c r="L16" s="61"/>
      <c r="M16" s="61">
        <v>-1425913170</v>
      </c>
      <c r="N16" s="61"/>
      <c r="O16" s="61">
        <v>0</v>
      </c>
      <c r="P16" s="61"/>
      <c r="Q16" s="61">
        <v>-1414322445</v>
      </c>
    </row>
    <row r="17" spans="1:18" x14ac:dyDescent="0.45">
      <c r="A17" s="12" t="s">
        <v>124</v>
      </c>
      <c r="B17" s="12"/>
      <c r="C17" s="61">
        <v>11837638</v>
      </c>
      <c r="D17" s="61"/>
      <c r="E17" s="61">
        <v>-2245205389</v>
      </c>
      <c r="F17" s="61"/>
      <c r="G17" s="61">
        <v>0</v>
      </c>
      <c r="H17" s="61"/>
      <c r="I17" s="61">
        <v>-2233367751</v>
      </c>
      <c r="J17" s="61"/>
      <c r="K17" s="61">
        <v>11837638</v>
      </c>
      <c r="L17" s="61"/>
      <c r="M17" s="61">
        <v>-2245205389</v>
      </c>
      <c r="N17" s="61"/>
      <c r="O17" s="61">
        <v>0</v>
      </c>
      <c r="P17" s="61"/>
      <c r="Q17" s="61">
        <v>-2233367751</v>
      </c>
    </row>
    <row r="18" spans="1:18" x14ac:dyDescent="0.45">
      <c r="A18" s="12" t="s">
        <v>123</v>
      </c>
      <c r="B18" s="12"/>
      <c r="C18" s="61">
        <v>11655738</v>
      </c>
      <c r="D18" s="61"/>
      <c r="E18" s="61">
        <v>-777898874</v>
      </c>
      <c r="F18" s="61"/>
      <c r="G18" s="61">
        <v>0</v>
      </c>
      <c r="H18" s="61"/>
      <c r="I18" s="61">
        <v>-766243136</v>
      </c>
      <c r="J18" s="61"/>
      <c r="K18" s="61">
        <v>11655738</v>
      </c>
      <c r="L18" s="61"/>
      <c r="M18" s="61">
        <v>-777898874</v>
      </c>
      <c r="N18" s="61"/>
      <c r="O18" s="61">
        <v>0</v>
      </c>
      <c r="P18" s="61"/>
      <c r="Q18" s="61">
        <v>-766243136</v>
      </c>
    </row>
    <row r="19" spans="1:18" x14ac:dyDescent="0.45">
      <c r="A19" s="12" t="s">
        <v>129</v>
      </c>
      <c r="B19" s="12"/>
      <c r="C19" s="61">
        <v>0</v>
      </c>
      <c r="D19" s="61"/>
      <c r="E19" s="61">
        <v>4849127</v>
      </c>
      <c r="F19" s="61"/>
      <c r="G19" s="61">
        <v>0</v>
      </c>
      <c r="H19" s="61"/>
      <c r="I19" s="61">
        <v>4849127</v>
      </c>
      <c r="J19" s="61"/>
      <c r="K19" s="61">
        <v>0</v>
      </c>
      <c r="L19" s="61"/>
      <c r="M19" s="61">
        <v>4849127</v>
      </c>
      <c r="N19" s="61"/>
      <c r="O19" s="61">
        <v>0</v>
      </c>
      <c r="P19" s="61"/>
      <c r="Q19" s="61">
        <v>4849127</v>
      </c>
    </row>
    <row r="20" spans="1:18" x14ac:dyDescent="0.45">
      <c r="A20" s="12" t="s">
        <v>128</v>
      </c>
      <c r="B20" s="12"/>
      <c r="C20" s="61">
        <v>0</v>
      </c>
      <c r="D20" s="61"/>
      <c r="E20" s="61">
        <v>10536274</v>
      </c>
      <c r="F20" s="61"/>
      <c r="G20" s="61">
        <v>0</v>
      </c>
      <c r="H20" s="61"/>
      <c r="I20" s="61">
        <v>10536274</v>
      </c>
      <c r="J20" s="61"/>
      <c r="K20" s="61">
        <v>0</v>
      </c>
      <c r="L20" s="61"/>
      <c r="M20" s="61">
        <v>10536274</v>
      </c>
      <c r="N20" s="61"/>
      <c r="O20" s="61">
        <v>0</v>
      </c>
      <c r="P20" s="61"/>
      <c r="Q20" s="61">
        <v>10536274</v>
      </c>
    </row>
    <row r="21" spans="1:18" x14ac:dyDescent="0.45">
      <c r="A21" s="12" t="s">
        <v>126</v>
      </c>
      <c r="B21" s="12"/>
      <c r="C21" s="61">
        <v>0</v>
      </c>
      <c r="D21" s="61"/>
      <c r="E21" s="61">
        <v>453473692</v>
      </c>
      <c r="F21" s="61"/>
      <c r="G21" s="61">
        <v>0</v>
      </c>
      <c r="H21" s="61"/>
      <c r="I21" s="61">
        <v>453473692</v>
      </c>
      <c r="J21" s="61"/>
      <c r="K21" s="61">
        <v>0</v>
      </c>
      <c r="L21" s="61"/>
      <c r="M21" s="61">
        <v>453473692</v>
      </c>
      <c r="N21" s="61"/>
      <c r="O21" s="61">
        <v>0</v>
      </c>
      <c r="P21" s="61"/>
      <c r="Q21" s="61">
        <v>453473692</v>
      </c>
    </row>
    <row r="22" spans="1:18" x14ac:dyDescent="0.45">
      <c r="A22" s="12" t="s">
        <v>125</v>
      </c>
      <c r="B22" s="12"/>
      <c r="C22" s="61">
        <v>0</v>
      </c>
      <c r="D22" s="61"/>
      <c r="E22" s="61">
        <v>104573685</v>
      </c>
      <c r="F22" s="61"/>
      <c r="G22" s="61">
        <v>0</v>
      </c>
      <c r="H22" s="61"/>
      <c r="I22" s="61">
        <v>104573685</v>
      </c>
      <c r="J22" s="61"/>
      <c r="K22" s="61">
        <v>0</v>
      </c>
      <c r="L22" s="61"/>
      <c r="M22" s="61">
        <v>104573685</v>
      </c>
      <c r="N22" s="61"/>
      <c r="O22" s="61">
        <v>0</v>
      </c>
      <c r="P22" s="61"/>
      <c r="Q22" s="61">
        <v>104573685</v>
      </c>
    </row>
    <row r="23" spans="1:18" x14ac:dyDescent="0.45">
      <c r="A23" s="12" t="s">
        <v>127</v>
      </c>
      <c r="B23" s="12"/>
      <c r="C23" s="61">
        <v>0</v>
      </c>
      <c r="D23" s="61"/>
      <c r="E23" s="61">
        <v>12282308</v>
      </c>
      <c r="F23" s="61"/>
      <c r="G23" s="61">
        <v>0</v>
      </c>
      <c r="H23" s="61"/>
      <c r="I23" s="61">
        <v>12282308</v>
      </c>
      <c r="J23" s="61"/>
      <c r="K23" s="61">
        <v>0</v>
      </c>
      <c r="L23" s="61"/>
      <c r="M23" s="61">
        <v>12282308</v>
      </c>
      <c r="N23" s="61"/>
      <c r="O23" s="61">
        <v>0</v>
      </c>
      <c r="P23" s="61"/>
      <c r="Q23" s="61">
        <v>12282308</v>
      </c>
    </row>
    <row r="24" spans="1:18" x14ac:dyDescent="0.45">
      <c r="A24" s="12" t="s">
        <v>121</v>
      </c>
      <c r="B24" s="12"/>
      <c r="C24" s="61">
        <v>0</v>
      </c>
      <c r="D24" s="61"/>
      <c r="E24" s="61">
        <v>186886623</v>
      </c>
      <c r="F24" s="61"/>
      <c r="G24" s="61">
        <v>0</v>
      </c>
      <c r="H24" s="61"/>
      <c r="I24" s="61">
        <v>186886623</v>
      </c>
      <c r="J24" s="61"/>
      <c r="K24" s="61">
        <v>0</v>
      </c>
      <c r="L24" s="61"/>
      <c r="M24" s="61">
        <v>186886623</v>
      </c>
      <c r="N24" s="61"/>
      <c r="O24" s="61">
        <v>0</v>
      </c>
      <c r="P24" s="61"/>
      <c r="Q24" s="61">
        <v>186886623</v>
      </c>
    </row>
    <row r="25" spans="1:18" x14ac:dyDescent="0.45">
      <c r="A25" s="12"/>
      <c r="B25" s="12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8" x14ac:dyDescent="0.45">
      <c r="A26" s="12"/>
      <c r="B26" s="1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8" x14ac:dyDescent="0.45">
      <c r="A27" s="12"/>
      <c r="B27" s="12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8" x14ac:dyDescent="0.45">
      <c r="A28" s="12"/>
      <c r="B28" s="12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30" spans="1:18" ht="20.25" thickBot="1" x14ac:dyDescent="0.55000000000000004">
      <c r="A30" s="86" t="s">
        <v>70</v>
      </c>
      <c r="B30" s="12"/>
      <c r="C30" s="111">
        <f>SUM(C9:C29)</f>
        <v>35084101</v>
      </c>
      <c r="D30" s="111">
        <f t="shared" ref="D30:R30" si="1">SUM(D9:D29)</f>
        <v>0</v>
      </c>
      <c r="E30" s="111">
        <f t="shared" si="1"/>
        <v>-6268322991</v>
      </c>
      <c r="F30" s="111">
        <f t="shared" si="1"/>
        <v>0</v>
      </c>
      <c r="G30" s="111">
        <f t="shared" si="1"/>
        <v>1280692786</v>
      </c>
      <c r="H30" s="111">
        <f t="shared" si="1"/>
        <v>0</v>
      </c>
      <c r="I30" s="111">
        <f t="shared" si="1"/>
        <v>-4952546104</v>
      </c>
      <c r="J30" s="111">
        <f t="shared" si="1"/>
        <v>0</v>
      </c>
      <c r="K30" s="111">
        <f t="shared" si="1"/>
        <v>35084101</v>
      </c>
      <c r="L30" s="111">
        <f t="shared" si="1"/>
        <v>0</v>
      </c>
      <c r="M30" s="111">
        <f t="shared" si="1"/>
        <v>-3191491672</v>
      </c>
      <c r="N30" s="111">
        <f t="shared" si="1"/>
        <v>0</v>
      </c>
      <c r="O30" s="111">
        <f t="shared" si="1"/>
        <v>1280692786</v>
      </c>
      <c r="P30" s="111">
        <f t="shared" si="1"/>
        <v>0</v>
      </c>
      <c r="Q30" s="111">
        <f t="shared" si="1"/>
        <v>-1875714785</v>
      </c>
      <c r="R30" s="111">
        <f t="shared" si="1"/>
        <v>0</v>
      </c>
    </row>
    <row r="31" spans="1:18" ht="18.75" thickTop="1" x14ac:dyDescent="0.45"/>
    <row r="33" spans="7:7" x14ac:dyDescent="0.45">
      <c r="G33" s="38"/>
    </row>
    <row r="35" spans="7:7" x14ac:dyDescent="0.45">
      <c r="G35" s="66"/>
    </row>
  </sheetData>
  <autoFilter ref="A8:R24" xr:uid="{AAAFBBB0-0D82-42DE-8C41-C912117AE81C}">
    <sortState ref="A10:R14">
      <sortCondition descending="1" ref="Q8"/>
    </sortState>
  </autoFilter>
  <mergeCells count="8">
    <mergeCell ref="A5:K5"/>
    <mergeCell ref="A1:Q1"/>
    <mergeCell ref="A2:Q2"/>
    <mergeCell ref="A3:Q3"/>
    <mergeCell ref="K7:Q7"/>
    <mergeCell ref="A7:A8"/>
    <mergeCell ref="C8"/>
    <mergeCell ref="C7:I7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0</vt:lpstr>
      <vt:lpstr>سرمایه گذاری در سهام </vt:lpstr>
      <vt:lpstr>سرمایه گذاری در اوراق   </vt:lpstr>
      <vt:lpstr>تعدیل قیمت</vt:lpstr>
      <vt:lpstr>سرمایه گذاری در سپرده بانکی</vt:lpstr>
      <vt:lpstr>درآمد سرمایه گذاریها</vt:lpstr>
      <vt:lpstr>2-1</vt:lpstr>
      <vt:lpstr>سود اوراق و سپرده</vt:lpstr>
      <vt:lpstr>2-2</vt:lpstr>
      <vt:lpstr>درآمد ناشی از تغییر قیمت اوراق</vt:lpstr>
      <vt:lpstr>درآمد ناشی از فروش</vt:lpstr>
      <vt:lpstr>2-3</vt:lpstr>
      <vt:lpstr>2-4</vt:lpstr>
      <vt:lpstr>'0'!Print_Area</vt:lpstr>
      <vt:lpstr>'2-4'!Print_Area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Zangane</dc:creator>
  <cp:lastModifiedBy>Mahsa Zangane</cp:lastModifiedBy>
  <cp:lastPrinted>2023-04-30T06:04:55Z</cp:lastPrinted>
  <dcterms:created xsi:type="dcterms:W3CDTF">2023-04-10T06:24:40Z</dcterms:created>
  <dcterms:modified xsi:type="dcterms:W3CDTF">2023-04-30T06:18:17Z</dcterms:modified>
</cp:coreProperties>
</file>