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هسا زنگنه\"/>
    </mc:Choice>
  </mc:AlternateContent>
  <xr:revisionPtr revIDLastSave="0" documentId="13_ncr:1_{282B5489-34F5-4D5D-B808-D17C7ACCD33F}" xr6:coauthVersionLast="36" xr6:coauthVersionMax="36" xr10:uidLastSave="{00000000-0000-0000-0000-000000000000}"/>
  <bookViews>
    <workbookView xWindow="0" yWindow="0" windowWidth="12735" windowHeight="6555" xr2:uid="{00000000-000D-0000-FFFF-FFFF00000000}"/>
  </bookViews>
  <sheets>
    <sheet name="0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سپرده بانکی" sheetId="6" r:id="rId6"/>
    <sheet name="جمع درآمدها" sheetId="15" r:id="rId7"/>
    <sheet name="سرمایه‌گذاری در سهام" sheetId="11" r:id="rId8"/>
    <sheet name="درآمد ناشی از فروش" sheetId="10" r:id="rId9"/>
    <sheet name="سرمایه‌گذاری در اوراق بهادار" sheetId="12" r:id="rId10"/>
    <sheet name="درآمد ناشی از تغییر قیمت اوراق" sheetId="9" r:id="rId11"/>
    <sheet name="درآمد سپرده بانکی" sheetId="13" r:id="rId12"/>
    <sheet name="سود اوراق بهادار و سپرده بانکی" sheetId="7" r:id="rId13"/>
  </sheets>
  <definedNames>
    <definedName name="_xlnm._FilterDatabase" localSheetId="11" hidden="1">'درآمد سپرده بانکی'!$A$8:$K$41</definedName>
    <definedName name="_xlnm.Print_Area" localSheetId="0">'0'!$A$1:$I$28</definedName>
    <definedName name="_xlnm.Print_Area" localSheetId="2">تبعی!$A$1:$S$11</definedName>
    <definedName name="_xlnm.Print_Area" localSheetId="5">'سپرده بانکی'!$A$1:$S$42</definedName>
  </definedNames>
  <calcPr calcId="191029"/>
</workbook>
</file>

<file path=xl/calcChain.xml><?xml version="1.0" encoding="utf-8"?>
<calcChain xmlns="http://schemas.openxmlformats.org/spreadsheetml/2006/main">
  <c r="G9" i="15" l="1"/>
  <c r="G8" i="15"/>
  <c r="G7" i="15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3" i="13"/>
  <c r="K22" i="13"/>
  <c r="K21" i="13"/>
  <c r="K19" i="13"/>
  <c r="K18" i="13"/>
  <c r="K16" i="13"/>
  <c r="K15" i="13"/>
  <c r="G41" i="13"/>
  <c r="G40" i="13"/>
  <c r="G39" i="13"/>
  <c r="G38" i="13"/>
  <c r="G37" i="13"/>
  <c r="G36" i="13"/>
  <c r="G35" i="13"/>
  <c r="G34" i="13"/>
  <c r="G33" i="13"/>
  <c r="G32" i="13"/>
  <c r="G31" i="13"/>
  <c r="G30" i="13"/>
  <c r="G29" i="13"/>
  <c r="G28" i="13"/>
  <c r="G27" i="13"/>
  <c r="G26" i="13"/>
  <c r="G23" i="13"/>
  <c r="G22" i="13"/>
  <c r="G21" i="13"/>
  <c r="G19" i="13"/>
  <c r="G18" i="13"/>
  <c r="G16" i="13"/>
  <c r="G15" i="13"/>
  <c r="K10" i="13"/>
  <c r="G10" i="13"/>
  <c r="K25" i="13"/>
  <c r="K24" i="13"/>
  <c r="K20" i="13"/>
  <c r="K17" i="13"/>
  <c r="K14" i="13"/>
  <c r="K13" i="13"/>
  <c r="K12" i="13"/>
  <c r="K11" i="13"/>
  <c r="K9" i="13"/>
  <c r="F43" i="13"/>
  <c r="H43" i="13"/>
  <c r="I43" i="13"/>
  <c r="J43" i="13"/>
  <c r="E43" i="13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C32" i="12"/>
  <c r="Q30" i="11" l="1"/>
  <c r="D30" i="11"/>
  <c r="E30" i="11"/>
  <c r="F30" i="11"/>
  <c r="G30" i="11"/>
  <c r="H30" i="11"/>
  <c r="J30" i="11"/>
  <c r="K30" i="11"/>
  <c r="L30" i="11"/>
  <c r="M30" i="11"/>
  <c r="N30" i="11"/>
  <c r="O30" i="11"/>
  <c r="P30" i="11"/>
  <c r="R30" i="11"/>
  <c r="C30" i="11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C33" i="10"/>
  <c r="D37" i="9"/>
  <c r="E37" i="9"/>
  <c r="F37" i="9"/>
  <c r="G37" i="9"/>
  <c r="H37" i="9"/>
  <c r="I37" i="9"/>
  <c r="J37" i="9"/>
  <c r="K37" i="9"/>
  <c r="L37" i="9"/>
  <c r="M37" i="9"/>
  <c r="N37" i="9"/>
  <c r="O37" i="9"/>
  <c r="P37" i="9"/>
  <c r="Q37" i="9"/>
  <c r="R37" i="9"/>
  <c r="C37" i="9"/>
  <c r="J50" i="7"/>
  <c r="K50" i="7"/>
  <c r="L50" i="7"/>
  <c r="M50" i="7"/>
  <c r="N50" i="7"/>
  <c r="O50" i="7"/>
  <c r="P50" i="7"/>
  <c r="Q50" i="7"/>
  <c r="R50" i="7"/>
  <c r="S50" i="7"/>
  <c r="I50" i="7"/>
  <c r="F11" i="15"/>
  <c r="G11" i="15"/>
  <c r="H11" i="15"/>
  <c r="E11" i="15"/>
  <c r="L42" i="6"/>
  <c r="M42" i="6"/>
  <c r="N42" i="6"/>
  <c r="O42" i="6"/>
  <c r="P42" i="6"/>
  <c r="Q42" i="6"/>
  <c r="R42" i="6"/>
  <c r="K42" i="6"/>
  <c r="K14" i="4"/>
  <c r="AI30" i="3"/>
  <c r="N30" i="3"/>
  <c r="O30" i="3"/>
  <c r="P30" i="3"/>
  <c r="Q30" i="3"/>
  <c r="R30" i="3"/>
  <c r="S30" i="3"/>
  <c r="T30" i="3"/>
  <c r="U30" i="3"/>
  <c r="V30" i="3"/>
  <c r="Z30" i="3"/>
  <c r="AA30" i="3"/>
  <c r="AB30" i="3"/>
  <c r="AC30" i="3"/>
  <c r="AD30" i="3"/>
  <c r="AE30" i="3"/>
  <c r="AF30" i="3"/>
  <c r="AG30" i="3"/>
  <c r="AH30" i="3"/>
  <c r="AJ30" i="3"/>
  <c r="M30" i="3"/>
  <c r="D11" i="2"/>
  <c r="E11" i="2"/>
  <c r="F11" i="2"/>
  <c r="J11" i="2"/>
  <c r="K11" i="2"/>
  <c r="L11" i="2"/>
  <c r="M11" i="2"/>
  <c r="N11" i="2"/>
  <c r="P11" i="2"/>
  <c r="Q11" i="2"/>
  <c r="R11" i="2"/>
  <c r="S11" i="2"/>
  <c r="C11" i="2"/>
  <c r="D18" i="1" l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C18" i="1"/>
</calcChain>
</file>

<file path=xl/sharedStrings.xml><?xml version="1.0" encoding="utf-8"?>
<sst xmlns="http://schemas.openxmlformats.org/spreadsheetml/2006/main" count="916" uniqueCount="243">
  <si>
    <t>صندوق در اوراق بهادار با درآمد ثابت سام</t>
  </si>
  <si>
    <t>صورت وضعیت پورتفوی</t>
  </si>
  <si>
    <t>برای ماه منتهی به 1402/06/31</t>
  </si>
  <si>
    <t>نام شرکت</t>
  </si>
  <si>
    <t>1402/05/31</t>
  </si>
  <si>
    <t>تغییرات طی دوره</t>
  </si>
  <si>
    <t>1402/06/31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</si>
  <si>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</si>
  <si>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</si>
  <si>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</si>
  <si>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</si>
  <si>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</si>
  <si>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</si>
  <si>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</si>
  <si>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</si>
  <si>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 خودرو دیزل</t>
  </si>
  <si>
    <t>پرداخت الکترونیک پاسارگاد</t>
  </si>
  <si>
    <t>توسعه سامانه ی نرم افزاری نگین</t>
  </si>
  <si>
    <t>توسعه فن افزار توسن</t>
  </si>
  <si>
    <t>گروه توسعه مالی مهرآیندگان</t>
  </si>
  <si>
    <t>لیزینگ ایران و شرق</t>
  </si>
  <si>
    <t>کشتیرانی دریای خزر</t>
  </si>
  <si>
    <t>تولیدی فولاد سپید فراب کویر</t>
  </si>
  <si>
    <t>تامین سرمایه کاردان</t>
  </si>
  <si>
    <t>پالایش نفت اصفهان</t>
  </si>
  <si>
    <t>تعداد اوراق تبعی</t>
  </si>
  <si>
    <t>قیمت اعمال</t>
  </si>
  <si>
    <t>تاریخ اعمال</t>
  </si>
  <si>
    <t>نرخ موثر</t>
  </si>
  <si>
    <t>اختیارف ت ومهان-8862-02/10/23</t>
  </si>
  <si>
    <t>1402/10/23</t>
  </si>
  <si>
    <t>اختیارف ت شپنا-10080-03/02/02</t>
  </si>
  <si>
    <t/>
  </si>
  <si>
    <t>1403/02/02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</si>
  <si>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</si>
  <si>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</si>
  <si>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</si>
  <si>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</si>
  <si>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</si>
  <si>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</si>
  <si>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</si>
  <si>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</si>
  <si>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خزانه-م3بودجه01-040520</t>
  </si>
  <si>
    <t>بله</t>
  </si>
  <si>
    <t>1401/05/18</t>
  </si>
  <si>
    <t>1404/05/20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</si>
  <si>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</si>
  <si>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</si>
  <si>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</si>
  <si>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</si>
  <si>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</si>
  <si>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</si>
  <si>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</si>
  <si>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</si>
  <si>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</si>
  <si>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</si>
  <si>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</si>
  <si>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</si>
  <si>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اسنادخزانه-م3بودجه00-030418</t>
  </si>
  <si>
    <t>1403/04/18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</si>
  <si>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</si>
  <si>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</si>
  <si>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</si>
  <si>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</si>
  <si>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</si>
  <si>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</si>
  <si>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1403/07/23</t>
  </si>
  <si>
    <t>گواهی اعتبار مولد سامان0208</t>
  </si>
  <si>
    <t>1401/09/01</t>
  </si>
  <si>
    <t>1402/08/30</t>
  </si>
  <si>
    <t>گواهی اعتبار مولد سپه0208</t>
  </si>
  <si>
    <t>گواهی اعتبارمولد رفاه0208</t>
  </si>
  <si>
    <t>مرابحه صاف فیلم کارون051116</t>
  </si>
  <si>
    <t>1401/11/16</t>
  </si>
  <si>
    <t>1405/11/16</t>
  </si>
  <si>
    <t>مرابحه عام دولت105-ش.خ030503</t>
  </si>
  <si>
    <t>1401/03/03</t>
  </si>
  <si>
    <t>1403/05/03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</si>
  <si>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</si>
  <si>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</si>
  <si>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</si>
  <si>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</si>
  <si>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</si>
  <si>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</si>
  <si>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دولت87-ش.خ030304</t>
  </si>
  <si>
    <t>1400/03/04</t>
  </si>
  <si>
    <t>1403/03/04</t>
  </si>
  <si>
    <t>مرابحه عام دولت92-ش.خ020825</t>
  </si>
  <si>
    <t>1400/08/25</t>
  </si>
  <si>
    <t>1402/08/25</t>
  </si>
  <si>
    <t>مرابحه کرمان موتور-کارون050327</t>
  </si>
  <si>
    <t>1402/03/27</t>
  </si>
  <si>
    <t>1405/03/27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</si>
  <si>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</si>
  <si>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</si>
  <si>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</si>
  <si>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</si>
  <si>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</si>
  <si>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</si>
  <si>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</si>
  <si>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</si>
  <si>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</si>
  <si>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</si>
  <si>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</si>
  <si>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</si>
  <si>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</si>
  <si>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</si>
  <si>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</si>
  <si>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</si>
  <si>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</si>
  <si>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1401/05/02</t>
  </si>
  <si>
    <t>بانک پاسارگاد جهان کودک</t>
  </si>
  <si>
    <t>290.8100.15692033.1</t>
  </si>
  <si>
    <t>101311040707075301</t>
  </si>
  <si>
    <t>حساب جاری</t>
  </si>
  <si>
    <t>1401/09/24</t>
  </si>
  <si>
    <t>290.303.15692033.1</t>
  </si>
  <si>
    <t>سپرده بلند مدت</t>
  </si>
  <si>
    <t>1401/12/10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</si>
  <si>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</si>
  <si>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</si>
  <si>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</si>
  <si>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</si>
  <si>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</si>
  <si>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1402/02/19</t>
  </si>
  <si>
    <t>053260357000000019</t>
  </si>
  <si>
    <t>1402/02/20</t>
  </si>
  <si>
    <t>053260345000000206</t>
  </si>
  <si>
    <t>1402/02/24</t>
  </si>
  <si>
    <t>053260345000000213</t>
  </si>
  <si>
    <t>1402/02/27</t>
  </si>
  <si>
    <t>120-1405-1403785-5</t>
  </si>
  <si>
    <t>1402/02/31</t>
  </si>
  <si>
    <t>120.1405.1403785.7</t>
  </si>
  <si>
    <t>1402/03/23</t>
  </si>
  <si>
    <t>120.1405.1403785.8</t>
  </si>
  <si>
    <t>1402/03/24</t>
  </si>
  <si>
    <t>120.1405.1403785.9</t>
  </si>
  <si>
    <t>0532.60.386.000000032</t>
  </si>
  <si>
    <t>1402/04/18</t>
  </si>
  <si>
    <t>0532.60.386.000000037</t>
  </si>
  <si>
    <t>1402/04/20</t>
  </si>
  <si>
    <t>بانک آینده امانیه</t>
  </si>
  <si>
    <t>0203865146003</t>
  </si>
  <si>
    <t>1402/04/21</t>
  </si>
  <si>
    <t>0405029219009</t>
  </si>
  <si>
    <t>0405039509006</t>
  </si>
  <si>
    <t>1402/04/25</t>
  </si>
  <si>
    <t>بانک دی یوسف آباد</t>
  </si>
  <si>
    <t>0214400000003</t>
  </si>
  <si>
    <t>1402/04/28</t>
  </si>
  <si>
    <t>0405048852004</t>
  </si>
  <si>
    <t>120.1405.1403785.12</t>
  </si>
  <si>
    <t>1402/05/03</t>
  </si>
  <si>
    <t>120.1405.1403785.13</t>
  </si>
  <si>
    <t>1402/05/04</t>
  </si>
  <si>
    <t>120.1405.1403785.14</t>
  </si>
  <si>
    <t>1402/05/09</t>
  </si>
  <si>
    <t>120.1405.1403785.15</t>
  </si>
  <si>
    <t>1402/05/10</t>
  </si>
  <si>
    <t>120.1405.1403785.16</t>
  </si>
  <si>
    <t>1402/05/23</t>
  </si>
  <si>
    <t>120.1405.1403785.17</t>
  </si>
  <si>
    <t>0303902085004</t>
  </si>
  <si>
    <t>قرض الحسنه</t>
  </si>
  <si>
    <t>1402/05/24</t>
  </si>
  <si>
    <t>053260386000000164</t>
  </si>
  <si>
    <t>1402/05/28</t>
  </si>
  <si>
    <t>0405162250006</t>
  </si>
  <si>
    <t>1402/06/06</t>
  </si>
  <si>
    <t>053260386000000192</t>
  </si>
  <si>
    <t>1402/06/08</t>
  </si>
  <si>
    <t>0405167728007</t>
  </si>
  <si>
    <t>120.1405.1403785.18</t>
  </si>
  <si>
    <t>1402/06/21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</si>
  <si>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</si>
  <si>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</si>
  <si>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</si>
  <si>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</si>
  <si>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</si>
  <si>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</si>
  <si>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</si>
  <si>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</si>
  <si>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</si>
  <si>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بهای فروش</t>
  </si>
  <si>
    <t>ارزش دفتری</t>
  </si>
  <si>
    <t>سود و زیان ناشی از تغییر قیمت</t>
  </si>
  <si>
    <t>سود و زیان ناشی از فروش</t>
  </si>
  <si>
    <t>بهار رز عالیس چناران</t>
  </si>
  <si>
    <t>سرمایه گذاری گروه توسعه ملی</t>
  </si>
  <si>
    <t>تولیدی مخازن گازطبیعی آسیاناما</t>
  </si>
  <si>
    <t>گروه مالی شهر</t>
  </si>
  <si>
    <t>مولد نیروگاهی تجارت فارس</t>
  </si>
  <si>
    <t>کشاورزی و دامپروری فجر اصفهان</t>
  </si>
  <si>
    <t>سرمایه گذاری تامین اجتماعی</t>
  </si>
  <si>
    <t>نیان الکترونیک</t>
  </si>
  <si>
    <t>توسعه صنایع و معادن کوثر</t>
  </si>
  <si>
    <t>س. الماس حکمت ایرانیان</t>
  </si>
  <si>
    <t>اسنادخزانه-م2بودجه00-031024</t>
  </si>
  <si>
    <t>اسنادخزانه-م5بودجه00-030626</t>
  </si>
  <si>
    <t>اسناد خزانه-م1بودجه01-040326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</si>
  <si>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</si>
  <si>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</si>
  <si>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</si>
  <si>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</si>
  <si>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</si>
  <si>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</si>
  <si>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</si>
  <si>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</si>
  <si>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</si>
  <si>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120-1405-1403785-2</t>
  </si>
  <si>
    <t>120-1405-1403785-3</t>
  </si>
  <si>
    <t>120-1405-1403785-1</t>
  </si>
  <si>
    <t>120-1405-1403785-4</t>
  </si>
  <si>
    <t>053260345000000207</t>
  </si>
  <si>
    <t>120.1405.1403785.6</t>
  </si>
  <si>
    <t>120.1405.1403785.10</t>
  </si>
  <si>
    <t>120-1405-1403785-11</t>
  </si>
  <si>
    <t>سرمایه‌گذاری در سهام</t>
  </si>
  <si>
    <t>درآمد سپرده بانکی</t>
  </si>
  <si>
    <t>‫صندوق سرمایه گذاری در اوراق بهادار با درآمدثابت سام</t>
  </si>
  <si>
    <t>‫صورت وضعیت پورتفوی</t>
  </si>
  <si>
    <t>‫برای ماه منتهی به 1402/06/31</t>
  </si>
  <si>
    <t>‫1- سرمایه گذاری ها</t>
  </si>
  <si>
    <t>‫1-1- سرمایه گذاری در سهام و حق تقدم سهام</t>
  </si>
  <si>
    <t>‫1-2- سرمایه گذاری در سهام دارای اوراق اختیار فروش تبعی با هدف تامین مالی</t>
  </si>
  <si>
    <t>‫1-3- سرمایه گذاری در اوراق مشارکت بورسی یا فرابورسی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</si>
  <si>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</si>
  <si>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</si>
  <si>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نگهداری تا تاریخ سررسید</t>
  </si>
  <si>
    <t>‫1-4- سرمایه گذاری در  سپرده بانکی</t>
  </si>
  <si>
    <t>‫2- درآمد حاصل از سرمایه گذاری ها</t>
  </si>
  <si>
    <t>یادداشت</t>
  </si>
  <si>
    <t>2-1</t>
  </si>
  <si>
    <t>‫2-1- درآمد حاصل از سرمایه گذاری در سهام :</t>
  </si>
  <si>
    <t>2-2</t>
  </si>
  <si>
    <t>2-3</t>
  </si>
  <si>
    <t>‫2-3- درآمد حاصل از سرمایه گذاری در سپرده بانکی :</t>
  </si>
  <si>
    <t>‫2-1-1- درآمد ناشی از فروش اوراق بهادار  :</t>
  </si>
  <si>
    <t>سرمایه‌گذاری در اوراق بهادار با درآمد ثابت</t>
  </si>
  <si>
    <t>‫2-2- درآمد حاصل از سرمایه گذاری در اوراق بهادار با درآمد ثابت :</t>
  </si>
  <si>
    <t>‫2-2-1- درآمد حاصل از تغییر قیمت در اوراق بهادار با درآمد ثابت :</t>
  </si>
  <si>
    <t>‫2-3-1- درآمد حاصل از سرمایه گذاری در سپرده بانکی و اوراق بهادار با درآمد ثابت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</si>
</sst>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7" formatCode="0.0%"/>
    <numFmt numFmtId="171" formatCode="_(* #,##0_);_(* \(#,##0\);_(* &quot;-&quot;??_);_(@_)"/>
  </numFmts>
  <fonts count="14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sz val="11"/>
      <name val="B Nazanin"/>
      <charset val="178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4"/>
      <name val="B Nazanin"/>
      <charset val="178"/>
    </font>
    <font>
      <sz val="14"/>
      <color indexed="8"/>
      <name val="B Nazanin"/>
      <charset val="178"/>
    </font>
    <font>
      <b/>
      <u/>
      <sz val="14"/>
      <color rgb="FF000000"/>
      <name val="B Nazanin"/>
      <charset val="178"/>
    </font>
    <font>
      <sz val="14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4" fillId="0" borderId="2" xfId="0" applyFont="1" applyBorder="1" applyAlignment="1">
      <alignment horizontal="center" vertical="center"/>
    </xf>
    <xf numFmtId="0" fontId="2" fillId="0" borderId="2" xfId="0" applyFont="1" applyBorder="1"/>
    <xf numFmtId="37" fontId="3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/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7" fontId="2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167" fontId="2" fillId="0" borderId="0" xfId="2" applyNumberFormat="1" applyFont="1" applyBorder="1" applyAlignment="1">
      <alignment horizontal="center" vertical="center"/>
    </xf>
    <xf numFmtId="167" fontId="2" fillId="0" borderId="0" xfId="2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Fill="1"/>
    <xf numFmtId="37" fontId="10" fillId="0" borderId="0" xfId="0" applyNumberFormat="1" applyFont="1" applyAlignment="1">
      <alignment horizontal="right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37" fontId="10" fillId="0" borderId="0" xfId="0" applyNumberFormat="1" applyFont="1" applyAlignment="1">
      <alignment horizontal="right" vertical="center"/>
    </xf>
    <xf numFmtId="0" fontId="11" fillId="0" borderId="0" xfId="0" applyFont="1"/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0" borderId="0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 applyAlignment="1">
      <alignment horizontal="center"/>
    </xf>
    <xf numFmtId="3" fontId="13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/>
    <xf numFmtId="0" fontId="9" fillId="0" borderId="2" xfId="0" applyFont="1" applyBorder="1"/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167" fontId="9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3" fontId="10" fillId="0" borderId="1" xfId="0" applyNumberFormat="1" applyFont="1" applyBorder="1" applyAlignment="1">
      <alignment vertical="center"/>
    </xf>
    <xf numFmtId="167" fontId="10" fillId="0" borderId="1" xfId="2" applyNumberFormat="1" applyFont="1" applyBorder="1" applyAlignment="1">
      <alignment horizontal="center" vertical="center"/>
    </xf>
    <xf numFmtId="167" fontId="9" fillId="0" borderId="0" xfId="2" applyNumberFormat="1" applyFont="1" applyAlignment="1">
      <alignment horizontal="center" vertical="center"/>
    </xf>
    <xf numFmtId="3" fontId="10" fillId="0" borderId="1" xfId="0" applyNumberFormat="1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vertical="center"/>
    </xf>
    <xf numFmtId="167" fontId="10" fillId="0" borderId="1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  <xf numFmtId="10" fontId="9" fillId="0" borderId="0" xfId="0" applyNumberFormat="1" applyFont="1" applyAlignment="1">
      <alignment horizontal="center" vertical="center"/>
    </xf>
    <xf numFmtId="3" fontId="10" fillId="0" borderId="0" xfId="0" applyNumberFormat="1" applyFont="1" applyBorder="1" applyAlignment="1">
      <alignment vertical="center"/>
    </xf>
    <xf numFmtId="10" fontId="9" fillId="0" borderId="0" xfId="0" applyNumberFormat="1" applyFont="1" applyAlignment="1">
      <alignment vertical="center"/>
    </xf>
    <xf numFmtId="9" fontId="10" fillId="0" borderId="1" xfId="2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9" fontId="9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3" fontId="10" fillId="2" borderId="1" xfId="0" applyNumberFormat="1" applyFont="1" applyFill="1" applyBorder="1" applyAlignment="1">
      <alignment vertical="center"/>
    </xf>
    <xf numFmtId="171" fontId="9" fillId="0" borderId="0" xfId="1" applyNumberFormat="1" applyFont="1" applyAlignment="1">
      <alignment vertical="center"/>
    </xf>
    <xf numFmtId="3" fontId="10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488043</xdr:colOff>
      <xdr:row>17</xdr:row>
      <xdr:rowOff>139378</xdr:rowOff>
    </xdr:from>
    <xdr:to>
      <xdr:col>5</xdr:col>
      <xdr:colOff>365125</xdr:colOff>
      <xdr:row>24</xdr:row>
      <xdr:rowOff>111819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ED3A88-352F-4689-851D-99267632C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273275" y="4025578"/>
          <a:ext cx="1096282" cy="1572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B16E-FDA3-4258-A406-89167F4FCDB1}">
  <dimension ref="A26:J28"/>
  <sheetViews>
    <sheetView rightToLeft="1" tabSelected="1" view="pageBreakPreview" zoomScale="60" zoomScaleNormal="100" workbookViewId="0">
      <selection activeCell="Q38" sqref="Q38"/>
    </sheetView>
  </sheetViews>
  <sheetFormatPr defaultRowHeight="18" x14ac:dyDescent="0.45"/>
  <cols>
    <col min="1" max="16384" width="9.140625" style="7"/>
  </cols>
  <sheetData>
    <row r="26" spans="1:10" ht="30" x14ac:dyDescent="0.45">
      <c r="A26" s="5" t="s">
        <v>220</v>
      </c>
      <c r="B26" s="6"/>
      <c r="C26" s="6"/>
      <c r="D26" s="6"/>
      <c r="E26" s="6"/>
      <c r="F26" s="6"/>
      <c r="G26" s="6"/>
      <c r="H26" s="6"/>
      <c r="I26" s="6"/>
      <c r="J26" s="6"/>
    </row>
    <row r="27" spans="1:10" ht="30" x14ac:dyDescent="0.45">
      <c r="A27" s="5" t="s">
        <v>221</v>
      </c>
      <c r="B27" s="6"/>
      <c r="C27" s="6"/>
      <c r="D27" s="6"/>
      <c r="E27" s="6"/>
      <c r="F27" s="6"/>
      <c r="G27" s="6"/>
      <c r="H27" s="6"/>
      <c r="I27" s="6"/>
      <c r="J27" s="6"/>
    </row>
    <row r="28" spans="1:10" ht="30" x14ac:dyDescent="0.45">
      <c r="A28" s="5" t="s">
        <v>222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3">
    <mergeCell ref="A26:J26"/>
    <mergeCell ref="A27:J27"/>
    <mergeCell ref="A28:J28"/>
  </mergeCells>
  <pageMargins left="0.7" right="0.7" top="0.75" bottom="0.75" header="0.3" footer="0.3"/>
  <pageSetup paperSize="9" scale="93" fitToHeight="1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  <pageSetUpPr fitToPage="1"/>
  </sheetPr>
  <dimension ref="A1:R33"/>
  <sheetViews>
    <sheetView rightToLeft="1" view="pageBreakPreview" zoomScale="60" zoomScaleNormal="100" workbookViewId="0">
      <selection activeCell="Z13" sqref="Z13"/>
    </sheetView>
  </sheetViews>
  <sheetFormatPr defaultRowHeight="22.5" x14ac:dyDescent="0.55000000000000004"/>
  <cols>
    <col min="1" max="1" width="31.5703125" style="29" bestFit="1" customWidth="1"/>
    <col min="2" max="2" width="1" style="29" customWidth="1"/>
    <col min="3" max="3" width="21.42578125" style="29" bestFit="1" customWidth="1"/>
    <col min="4" max="4" width="1" style="29" customWidth="1"/>
    <col min="5" max="5" width="22.5703125" style="29" bestFit="1" customWidth="1"/>
    <col min="6" max="6" width="1" style="29" customWidth="1"/>
    <col min="7" max="7" width="16" style="29" bestFit="1" customWidth="1"/>
    <col min="8" max="8" width="1" style="29" customWidth="1"/>
    <col min="9" max="9" width="18.140625" style="29" bestFit="1" customWidth="1"/>
    <col min="10" max="10" width="1" style="29" customWidth="1"/>
    <col min="11" max="11" width="21.42578125" style="29" bestFit="1" customWidth="1"/>
    <col min="12" max="12" width="1" style="29" customWidth="1"/>
    <col min="13" max="13" width="22.5703125" style="29" bestFit="1" customWidth="1"/>
    <col min="14" max="14" width="1" style="29" customWidth="1"/>
    <col min="15" max="15" width="16.140625" style="29" bestFit="1" customWidth="1"/>
    <col min="16" max="16" width="1" style="29" customWidth="1"/>
    <col min="17" max="17" width="18" style="29" bestFit="1" customWidth="1"/>
    <col min="18" max="18" width="1" style="29" customWidth="1"/>
    <col min="19" max="19" width="9.140625" style="29" customWidth="1"/>
    <col min="20" max="16384" width="9.140625" style="29"/>
  </cols>
  <sheetData>
    <row r="1" spans="1:17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4" x14ac:dyDescent="0.55000000000000004">
      <c r="A2" s="28" t="s">
        <v>175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" x14ac:dyDescent="0.55000000000000004">
      <c r="A4" s="64" t="s">
        <v>231</v>
      </c>
      <c r="C4" s="65"/>
      <c r="D4" s="65"/>
      <c r="E4" s="65"/>
      <c r="F4" s="65"/>
      <c r="G4" s="65"/>
    </row>
    <row r="5" spans="1:17" ht="24" x14ac:dyDescent="0.55000000000000004">
      <c r="A5" s="64" t="s">
        <v>240</v>
      </c>
      <c r="C5" s="65"/>
      <c r="D5" s="65"/>
      <c r="E5" s="65"/>
      <c r="F5" s="65"/>
      <c r="G5" s="65"/>
    </row>
    <row r="7" spans="1:17" ht="24" x14ac:dyDescent="0.55000000000000004">
      <c r="A7" s="44" t="s">
        <v>179</v>
      </c>
      <c r="B7" s="46"/>
      <c r="C7" s="45" t="s">
        <v>177</v>
      </c>
      <c r="D7" s="45" t="s">
        <v>177</v>
      </c>
      <c r="E7" s="45" t="s">
        <v>177</v>
      </c>
      <c r="F7" s="45" t="s">
        <v>177</v>
      </c>
      <c r="G7" s="45" t="s">
        <v>177</v>
      </c>
      <c r="H7" s="45" t="s">
        <v>177</v>
      </c>
      <c r="I7" s="45" t="s">
        <v>177</v>
      </c>
      <c r="J7" s="47"/>
      <c r="K7" s="45" t="s">
        <v>178</v>
      </c>
      <c r="L7" s="45" t="s">
        <v>178</v>
      </c>
      <c r="M7" s="45" t="s">
        <v>178</v>
      </c>
      <c r="N7" s="45" t="s">
        <v>178</v>
      </c>
      <c r="O7" s="45" t="s">
        <v>178</v>
      </c>
      <c r="P7" s="45" t="s">
        <v>178</v>
      </c>
      <c r="Q7" s="45" t="s">
        <v>178</v>
      </c>
    </row>
    <row r="8" spans="1:17" ht="24" x14ac:dyDescent="0.55000000000000004">
      <c r="A8" s="45" t="s">
        <v>179</v>
      </c>
      <c r="B8" s="47"/>
      <c r="C8" s="45" t="s">
        <v>204</v>
      </c>
      <c r="D8" s="47"/>
      <c r="E8" s="45" t="s">
        <v>201</v>
      </c>
      <c r="F8" s="47"/>
      <c r="G8" s="45" t="s">
        <v>202</v>
      </c>
      <c r="H8" s="47"/>
      <c r="I8" s="45" t="s">
        <v>205</v>
      </c>
      <c r="J8" s="47"/>
      <c r="K8" s="45" t="s">
        <v>204</v>
      </c>
      <c r="L8" s="47"/>
      <c r="M8" s="45" t="s">
        <v>201</v>
      </c>
      <c r="N8" s="47"/>
      <c r="O8" s="45" t="s">
        <v>202</v>
      </c>
      <c r="P8" s="47"/>
      <c r="Q8" s="45" t="s">
        <v>205</v>
      </c>
    </row>
    <row r="9" spans="1:17" s="48" customFormat="1" ht="30" customHeight="1" x14ac:dyDescent="0.25">
      <c r="A9" s="48" t="s">
        <v>46</v>
      </c>
      <c r="C9" s="49">
        <v>0</v>
      </c>
      <c r="E9" s="49">
        <v>237083221</v>
      </c>
      <c r="G9" s="49">
        <v>0</v>
      </c>
      <c r="I9" s="49">
        <v>237083221</v>
      </c>
      <c r="K9" s="49">
        <v>0</v>
      </c>
      <c r="M9" s="49">
        <v>1089716087</v>
      </c>
      <c r="O9" s="49">
        <v>849789</v>
      </c>
      <c r="Q9" s="49">
        <v>1090565876</v>
      </c>
    </row>
    <row r="10" spans="1:17" s="48" customFormat="1" ht="30" customHeight="1" x14ac:dyDescent="0.25">
      <c r="A10" s="48" t="s">
        <v>52</v>
      </c>
      <c r="C10" s="49">
        <v>0</v>
      </c>
      <c r="E10" s="49">
        <v>11771866</v>
      </c>
      <c r="G10" s="49">
        <v>0</v>
      </c>
      <c r="I10" s="49">
        <v>11771866</v>
      </c>
      <c r="K10" s="49">
        <v>0</v>
      </c>
      <c r="M10" s="49">
        <v>58806263</v>
      </c>
      <c r="O10" s="49">
        <v>43882020</v>
      </c>
      <c r="Q10" s="49">
        <v>102688283</v>
      </c>
    </row>
    <row r="11" spans="1:17" s="48" customFormat="1" ht="30" customHeight="1" x14ac:dyDescent="0.25">
      <c r="A11" s="48" t="s">
        <v>65</v>
      </c>
      <c r="C11" s="49">
        <v>0</v>
      </c>
      <c r="E11" s="49">
        <v>243495859</v>
      </c>
      <c r="G11" s="49">
        <v>0</v>
      </c>
      <c r="I11" s="49">
        <v>243495859</v>
      </c>
      <c r="K11" s="49">
        <v>0</v>
      </c>
      <c r="M11" s="49">
        <v>2083105916</v>
      </c>
      <c r="O11" s="49">
        <v>775058711</v>
      </c>
      <c r="Q11" s="49">
        <v>2858164627</v>
      </c>
    </row>
    <row r="12" spans="1:17" s="48" customFormat="1" ht="30" customHeight="1" x14ac:dyDescent="0.25">
      <c r="A12" s="48" t="s">
        <v>198</v>
      </c>
      <c r="C12" s="49">
        <v>0</v>
      </c>
      <c r="E12" s="49">
        <v>0</v>
      </c>
      <c r="G12" s="49">
        <v>0</v>
      </c>
      <c r="I12" s="49">
        <v>0</v>
      </c>
      <c r="K12" s="49">
        <v>0</v>
      </c>
      <c r="M12" s="49">
        <v>0</v>
      </c>
      <c r="O12" s="49">
        <v>3499965</v>
      </c>
      <c r="Q12" s="49">
        <v>3499965</v>
      </c>
    </row>
    <row r="13" spans="1:17" s="48" customFormat="1" ht="30" customHeight="1" x14ac:dyDescent="0.25">
      <c r="A13" s="48" t="s">
        <v>58</v>
      </c>
      <c r="C13" s="49">
        <v>0</v>
      </c>
      <c r="E13" s="49">
        <v>5366027</v>
      </c>
      <c r="G13" s="49">
        <v>0</v>
      </c>
      <c r="I13" s="49">
        <v>5366027</v>
      </c>
      <c r="K13" s="49">
        <v>0</v>
      </c>
      <c r="M13" s="49">
        <v>27307463</v>
      </c>
      <c r="O13" s="49">
        <v>55178371</v>
      </c>
      <c r="Q13" s="49">
        <v>82485834</v>
      </c>
    </row>
    <row r="14" spans="1:17" s="48" customFormat="1" ht="30" customHeight="1" x14ac:dyDescent="0.25">
      <c r="A14" s="48" t="s">
        <v>199</v>
      </c>
      <c r="C14" s="49">
        <v>0</v>
      </c>
      <c r="E14" s="49">
        <v>0</v>
      </c>
      <c r="G14" s="49">
        <v>0</v>
      </c>
      <c r="I14" s="49">
        <v>0</v>
      </c>
      <c r="K14" s="49">
        <v>0</v>
      </c>
      <c r="M14" s="49">
        <v>0</v>
      </c>
      <c r="O14" s="49">
        <v>394923581</v>
      </c>
      <c r="Q14" s="49">
        <v>394923581</v>
      </c>
    </row>
    <row r="15" spans="1:17" s="48" customFormat="1" ht="30" customHeight="1" x14ac:dyDescent="0.25">
      <c r="A15" s="48" t="s">
        <v>200</v>
      </c>
      <c r="C15" s="49">
        <v>0</v>
      </c>
      <c r="E15" s="49">
        <v>0</v>
      </c>
      <c r="G15" s="49">
        <v>0</v>
      </c>
      <c r="I15" s="49">
        <v>0</v>
      </c>
      <c r="K15" s="49">
        <v>0</v>
      </c>
      <c r="M15" s="49">
        <v>0</v>
      </c>
      <c r="O15" s="49">
        <v>7300349</v>
      </c>
      <c r="Q15" s="49">
        <v>7300349</v>
      </c>
    </row>
    <row r="16" spans="1:17" s="48" customFormat="1" ht="30" customHeight="1" x14ac:dyDescent="0.25">
      <c r="A16" s="48" t="s">
        <v>90</v>
      </c>
      <c r="C16" s="49">
        <v>8856783691</v>
      </c>
      <c r="E16" s="49">
        <v>-3999275000</v>
      </c>
      <c r="G16" s="49">
        <v>0</v>
      </c>
      <c r="I16" s="49">
        <v>4857508691</v>
      </c>
      <c r="K16" s="49">
        <v>25204926201</v>
      </c>
      <c r="M16" s="49">
        <v>7906050000</v>
      </c>
      <c r="O16" s="49">
        <v>0</v>
      </c>
      <c r="Q16" s="49">
        <v>33110976201</v>
      </c>
    </row>
    <row r="17" spans="1:18" s="48" customFormat="1" ht="30" customHeight="1" x14ac:dyDescent="0.25">
      <c r="A17" s="48" t="s">
        <v>84</v>
      </c>
      <c r="C17" s="49">
        <v>1460601564</v>
      </c>
      <c r="E17" s="49">
        <v>0</v>
      </c>
      <c r="G17" s="49">
        <v>0</v>
      </c>
      <c r="I17" s="49">
        <v>1460601564</v>
      </c>
      <c r="K17" s="49">
        <v>5294917774</v>
      </c>
      <c r="M17" s="49">
        <v>5514755940</v>
      </c>
      <c r="O17" s="49">
        <v>0</v>
      </c>
      <c r="Q17" s="49">
        <v>10809673714</v>
      </c>
    </row>
    <row r="18" spans="1:18" s="48" customFormat="1" ht="30" customHeight="1" x14ac:dyDescent="0.25">
      <c r="A18" s="48" t="s">
        <v>87</v>
      </c>
      <c r="C18" s="49">
        <v>346225099</v>
      </c>
      <c r="E18" s="49">
        <v>0</v>
      </c>
      <c r="G18" s="49">
        <v>0</v>
      </c>
      <c r="I18" s="49">
        <v>346225099</v>
      </c>
      <c r="K18" s="49">
        <v>1695132106</v>
      </c>
      <c r="M18" s="49">
        <v>1073633705</v>
      </c>
      <c r="O18" s="49">
        <v>0</v>
      </c>
      <c r="Q18" s="49">
        <v>2768765811</v>
      </c>
    </row>
    <row r="19" spans="1:18" s="48" customFormat="1" ht="30" customHeight="1" x14ac:dyDescent="0.25">
      <c r="A19" s="48" t="s">
        <v>78</v>
      </c>
      <c r="C19" s="49">
        <v>368327661</v>
      </c>
      <c r="E19" s="49">
        <v>0</v>
      </c>
      <c r="G19" s="49">
        <v>0</v>
      </c>
      <c r="I19" s="49">
        <v>368327661</v>
      </c>
      <c r="K19" s="49">
        <v>1942013791</v>
      </c>
      <c r="M19" s="49">
        <v>2616413282</v>
      </c>
      <c r="O19" s="49">
        <v>0</v>
      </c>
      <c r="Q19" s="49">
        <v>4558427073</v>
      </c>
    </row>
    <row r="20" spans="1:18" s="48" customFormat="1" ht="30" customHeight="1" x14ac:dyDescent="0.25">
      <c r="A20" s="48" t="s">
        <v>72</v>
      </c>
      <c r="C20" s="49">
        <v>11832235426</v>
      </c>
      <c r="E20" s="49">
        <v>0</v>
      </c>
      <c r="G20" s="49">
        <v>0</v>
      </c>
      <c r="I20" s="49">
        <v>11832235426</v>
      </c>
      <c r="K20" s="49">
        <v>20131472057</v>
      </c>
      <c r="M20" s="49">
        <v>-110625000</v>
      </c>
      <c r="O20" s="49">
        <v>0</v>
      </c>
      <c r="Q20" s="49">
        <v>20020847057</v>
      </c>
    </row>
    <row r="21" spans="1:18" s="48" customFormat="1" ht="30" customHeight="1" x14ac:dyDescent="0.25">
      <c r="A21" s="48" t="s">
        <v>81</v>
      </c>
      <c r="C21" s="49">
        <v>475335468</v>
      </c>
      <c r="E21" s="49">
        <v>0</v>
      </c>
      <c r="G21" s="49">
        <v>0</v>
      </c>
      <c r="I21" s="49">
        <v>475335468</v>
      </c>
      <c r="K21" s="49">
        <v>2260674161</v>
      </c>
      <c r="M21" s="49">
        <v>3247215424</v>
      </c>
      <c r="O21" s="49">
        <v>0</v>
      </c>
      <c r="Q21" s="49">
        <v>5507889585</v>
      </c>
    </row>
    <row r="22" spans="1:18" s="48" customFormat="1" ht="30" customHeight="1" x14ac:dyDescent="0.25">
      <c r="A22" s="48" t="s">
        <v>75</v>
      </c>
      <c r="C22" s="49">
        <v>886066431</v>
      </c>
      <c r="E22" s="49">
        <v>0</v>
      </c>
      <c r="G22" s="49">
        <v>0</v>
      </c>
      <c r="I22" s="49">
        <v>886066431</v>
      </c>
      <c r="K22" s="49">
        <v>1305235973</v>
      </c>
      <c r="M22" s="49">
        <v>2296284887</v>
      </c>
      <c r="O22" s="49">
        <v>0</v>
      </c>
      <c r="Q22" s="49">
        <v>3601520860</v>
      </c>
    </row>
    <row r="23" spans="1:18" s="48" customFormat="1" ht="30" customHeight="1" x14ac:dyDescent="0.25">
      <c r="A23" s="48" t="s">
        <v>49</v>
      </c>
      <c r="C23" s="49">
        <v>0</v>
      </c>
      <c r="E23" s="49">
        <v>8133526</v>
      </c>
      <c r="G23" s="49">
        <v>0</v>
      </c>
      <c r="I23" s="49">
        <v>8133526</v>
      </c>
      <c r="K23" s="49">
        <v>0</v>
      </c>
      <c r="M23" s="49">
        <v>50590835</v>
      </c>
      <c r="O23" s="49">
        <v>0</v>
      </c>
      <c r="Q23" s="49">
        <v>50590835</v>
      </c>
    </row>
    <row r="24" spans="1:18" s="48" customFormat="1" ht="30" customHeight="1" x14ac:dyDescent="0.25">
      <c r="A24" s="48" t="s">
        <v>55</v>
      </c>
      <c r="C24" s="49">
        <v>0</v>
      </c>
      <c r="E24" s="49">
        <v>13597535</v>
      </c>
      <c r="G24" s="49">
        <v>0</v>
      </c>
      <c r="I24" s="49">
        <v>13597535</v>
      </c>
      <c r="K24" s="49">
        <v>0</v>
      </c>
      <c r="M24" s="49">
        <v>71789170</v>
      </c>
      <c r="O24" s="49">
        <v>0</v>
      </c>
      <c r="Q24" s="49">
        <v>71789170</v>
      </c>
    </row>
    <row r="25" spans="1:18" s="48" customFormat="1" ht="30" customHeight="1" x14ac:dyDescent="0.25">
      <c r="A25" s="48" t="s">
        <v>42</v>
      </c>
      <c r="C25" s="49">
        <v>0</v>
      </c>
      <c r="E25" s="49">
        <v>1008479180</v>
      </c>
      <c r="G25" s="49">
        <v>0</v>
      </c>
      <c r="I25" s="49">
        <v>1008479180</v>
      </c>
      <c r="K25" s="49">
        <v>0</v>
      </c>
      <c r="M25" s="49">
        <v>3480501493</v>
      </c>
      <c r="O25" s="49">
        <v>0</v>
      </c>
      <c r="Q25" s="49">
        <v>3480501493</v>
      </c>
    </row>
    <row r="26" spans="1:18" s="48" customFormat="1" ht="30" customHeight="1" x14ac:dyDescent="0.25">
      <c r="A26" s="48" t="s">
        <v>70</v>
      </c>
      <c r="C26" s="49">
        <v>0</v>
      </c>
      <c r="E26" s="49">
        <v>50990756</v>
      </c>
      <c r="G26" s="49">
        <v>0</v>
      </c>
      <c r="I26" s="49">
        <v>50990756</v>
      </c>
      <c r="K26" s="49">
        <v>0</v>
      </c>
      <c r="M26" s="49">
        <v>1950519046</v>
      </c>
      <c r="O26" s="49">
        <v>0</v>
      </c>
      <c r="Q26" s="49">
        <v>1950519046</v>
      </c>
    </row>
    <row r="27" spans="1:18" s="48" customFormat="1" ht="30" customHeight="1" x14ac:dyDescent="0.25">
      <c r="A27" s="48" t="s">
        <v>67</v>
      </c>
      <c r="C27" s="49">
        <v>0</v>
      </c>
      <c r="E27" s="49">
        <v>77136016</v>
      </c>
      <c r="G27" s="49">
        <v>0</v>
      </c>
      <c r="I27" s="49">
        <v>77136016</v>
      </c>
      <c r="K27" s="49">
        <v>0</v>
      </c>
      <c r="M27" s="49">
        <v>555513829</v>
      </c>
      <c r="O27" s="49">
        <v>0</v>
      </c>
      <c r="Q27" s="49">
        <v>555513829</v>
      </c>
    </row>
    <row r="28" spans="1:18" s="48" customFormat="1" ht="30" customHeight="1" x14ac:dyDescent="0.25">
      <c r="A28" s="48" t="s">
        <v>71</v>
      </c>
      <c r="C28" s="49">
        <v>0</v>
      </c>
      <c r="E28" s="49">
        <v>1423541936</v>
      </c>
      <c r="G28" s="49">
        <v>0</v>
      </c>
      <c r="I28" s="49">
        <v>1423541936</v>
      </c>
      <c r="K28" s="49">
        <v>0</v>
      </c>
      <c r="M28" s="49">
        <v>7118412830</v>
      </c>
      <c r="O28" s="49">
        <v>0</v>
      </c>
      <c r="Q28" s="49">
        <v>7118412830</v>
      </c>
    </row>
    <row r="29" spans="1:18" s="48" customFormat="1" ht="30" customHeight="1" x14ac:dyDescent="0.25">
      <c r="A29" s="48" t="s">
        <v>60</v>
      </c>
      <c r="C29" s="49">
        <v>0</v>
      </c>
      <c r="E29" s="49">
        <v>424853555</v>
      </c>
      <c r="G29" s="49">
        <v>0</v>
      </c>
      <c r="I29" s="49">
        <v>424853555</v>
      </c>
      <c r="K29" s="49">
        <v>0</v>
      </c>
      <c r="M29" s="49">
        <v>1234014389</v>
      </c>
      <c r="O29" s="49">
        <v>0</v>
      </c>
      <c r="Q29" s="49">
        <v>1234014389</v>
      </c>
    </row>
    <row r="30" spans="1:18" s="48" customFormat="1" ht="30" customHeight="1" x14ac:dyDescent="0.25">
      <c r="A30" s="48" t="s">
        <v>63</v>
      </c>
      <c r="C30" s="49">
        <v>0</v>
      </c>
      <c r="E30" s="49">
        <v>616241559</v>
      </c>
      <c r="G30" s="49">
        <v>0</v>
      </c>
      <c r="I30" s="49">
        <v>616241559</v>
      </c>
      <c r="K30" s="49">
        <v>0</v>
      </c>
      <c r="M30" s="49">
        <v>1819143517</v>
      </c>
      <c r="O30" s="49">
        <v>0</v>
      </c>
      <c r="Q30" s="49">
        <v>1819143517</v>
      </c>
    </row>
    <row r="31" spans="1:18" s="48" customFormat="1" ht="30" customHeight="1" x14ac:dyDescent="0.25"/>
    <row r="32" spans="1:18" s="48" customFormat="1" ht="30" customHeight="1" thickBot="1" x14ac:dyDescent="0.3">
      <c r="C32" s="52">
        <f>SUM(C9:C31)</f>
        <v>24225575340</v>
      </c>
      <c r="D32" s="52">
        <f t="shared" ref="D32:R32" si="0">SUM(D9:D31)</f>
        <v>0</v>
      </c>
      <c r="E32" s="52">
        <f t="shared" si="0"/>
        <v>121416036</v>
      </c>
      <c r="F32" s="52">
        <f t="shared" si="0"/>
        <v>0</v>
      </c>
      <c r="G32" s="52">
        <f t="shared" si="0"/>
        <v>0</v>
      </c>
      <c r="H32" s="52">
        <f t="shared" si="0"/>
        <v>0</v>
      </c>
      <c r="I32" s="70">
        <f t="shared" si="0"/>
        <v>24346991376</v>
      </c>
      <c r="J32" s="52">
        <f t="shared" si="0"/>
        <v>0</v>
      </c>
      <c r="K32" s="52">
        <f t="shared" si="0"/>
        <v>57834372063</v>
      </c>
      <c r="L32" s="52">
        <f t="shared" si="0"/>
        <v>0</v>
      </c>
      <c r="M32" s="52">
        <f t="shared" si="0"/>
        <v>42083149076</v>
      </c>
      <c r="N32" s="52">
        <f t="shared" si="0"/>
        <v>0</v>
      </c>
      <c r="O32" s="52">
        <f t="shared" si="0"/>
        <v>1280692786</v>
      </c>
      <c r="P32" s="52">
        <f t="shared" si="0"/>
        <v>0</v>
      </c>
      <c r="Q32" s="52">
        <f t="shared" si="0"/>
        <v>101198213925</v>
      </c>
      <c r="R32" s="52">
        <f t="shared" si="0"/>
        <v>0</v>
      </c>
    </row>
    <row r="33" ht="23.25" thickTop="1" x14ac:dyDescent="0.55000000000000004"/>
  </sheetData>
  <mergeCells count="14">
    <mergeCell ref="A1:Q1"/>
    <mergeCell ref="A2:Q2"/>
    <mergeCell ref="A3:Q3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rintOptions horizontalCentered="1"/>
  <pageMargins left="0.7" right="0.7" top="0.75" bottom="0.75" header="0.3" footer="0.3"/>
  <pageSetup scale="5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39"/>
  <sheetViews>
    <sheetView rightToLeft="1" view="pageBreakPreview" zoomScale="60" zoomScaleNormal="100" workbookViewId="0">
      <selection activeCell="B8" sqref="A8:XFD8"/>
    </sheetView>
  </sheetViews>
  <sheetFormatPr defaultRowHeight="22.5" x14ac:dyDescent="0.55000000000000004"/>
  <cols>
    <col min="1" max="1" width="28.5703125" style="29" bestFit="1" customWidth="1"/>
    <col min="2" max="2" width="1" style="29" customWidth="1"/>
    <col min="3" max="3" width="12.7109375" style="29" bestFit="1" customWidth="1"/>
    <col min="4" max="4" width="1" style="29" customWidth="1"/>
    <col min="5" max="5" width="21.5703125" style="29" bestFit="1" customWidth="1"/>
    <col min="6" max="6" width="1" style="29" customWidth="1"/>
    <col min="7" max="7" width="20.42578125" style="29" bestFit="1" customWidth="1"/>
    <col min="8" max="8" width="1" style="29" customWidth="1"/>
    <col min="9" max="9" width="26.42578125" style="29" bestFit="1" customWidth="1"/>
    <col min="10" max="10" width="1" style="29" customWidth="1"/>
    <col min="11" max="11" width="12.7109375" style="29" bestFit="1" customWidth="1"/>
    <col min="12" max="12" width="1" style="29" customWidth="1"/>
    <col min="13" max="13" width="21.5703125" style="29" bestFit="1" customWidth="1"/>
    <col min="14" max="14" width="1" style="29" customWidth="1"/>
    <col min="15" max="15" width="20.7109375" style="29" bestFit="1" customWidth="1"/>
    <col min="16" max="16" width="1" style="29" customWidth="1"/>
    <col min="17" max="17" width="26.42578125" style="29" bestFit="1" customWidth="1"/>
    <col min="18" max="18" width="1" style="29" customWidth="1"/>
    <col min="19" max="19" width="9.140625" style="29" customWidth="1"/>
    <col min="20" max="16384" width="9.140625" style="29"/>
  </cols>
  <sheetData>
    <row r="1" spans="1:17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4" x14ac:dyDescent="0.55000000000000004">
      <c r="A2" s="28" t="s">
        <v>175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" x14ac:dyDescent="0.55000000000000004">
      <c r="A4" s="64" t="s">
        <v>241</v>
      </c>
      <c r="C4" s="65"/>
      <c r="D4" s="65"/>
      <c r="E4" s="65"/>
      <c r="F4" s="65"/>
      <c r="G4" s="65"/>
    </row>
    <row r="5" spans="1:17" ht="24" x14ac:dyDescent="0.55000000000000004">
      <c r="C5" s="65"/>
      <c r="D5" s="65"/>
      <c r="E5" s="65"/>
      <c r="F5" s="65"/>
      <c r="G5" s="65"/>
    </row>
    <row r="7" spans="1:17" ht="24" x14ac:dyDescent="0.55000000000000004">
      <c r="A7" s="44" t="s">
        <v>3</v>
      </c>
      <c r="B7" s="46"/>
      <c r="C7" s="45" t="s">
        <v>177</v>
      </c>
      <c r="D7" s="45" t="s">
        <v>177</v>
      </c>
      <c r="E7" s="45" t="s">
        <v>177</v>
      </c>
      <c r="F7" s="45" t="s">
        <v>177</v>
      </c>
      <c r="G7" s="45" t="s">
        <v>177</v>
      </c>
      <c r="H7" s="45" t="s">
        <v>177</v>
      </c>
      <c r="I7" s="45" t="s">
        <v>177</v>
      </c>
      <c r="J7" s="46"/>
      <c r="K7" s="45" t="s">
        <v>178</v>
      </c>
      <c r="L7" s="45" t="s">
        <v>178</v>
      </c>
      <c r="M7" s="45" t="s">
        <v>178</v>
      </c>
      <c r="N7" s="45" t="s">
        <v>178</v>
      </c>
      <c r="O7" s="45" t="s">
        <v>178</v>
      </c>
      <c r="P7" s="45" t="s">
        <v>178</v>
      </c>
      <c r="Q7" s="45" t="s">
        <v>178</v>
      </c>
    </row>
    <row r="8" spans="1:17" s="37" customFormat="1" ht="57.75" customHeight="1" x14ac:dyDescent="0.55000000000000004">
      <c r="A8" s="45" t="s">
        <v>3</v>
      </c>
      <c r="B8" s="41"/>
      <c r="C8" s="38" t="s">
        <v>7</v>
      </c>
      <c r="D8" s="41"/>
      <c r="E8" s="38" t="s">
        <v>184</v>
      </c>
      <c r="F8" s="41"/>
      <c r="G8" s="38" t="s">
        <v>185</v>
      </c>
      <c r="H8" s="41"/>
      <c r="I8" s="38" t="s">
        <v>186</v>
      </c>
      <c r="J8" s="41"/>
      <c r="K8" s="38" t="s">
        <v>7</v>
      </c>
      <c r="L8" s="41"/>
      <c r="M8" s="38" t="s">
        <v>184</v>
      </c>
      <c r="N8" s="41"/>
      <c r="O8" s="38" t="s">
        <v>185</v>
      </c>
      <c r="P8" s="41"/>
      <c r="Q8" s="38" t="s">
        <v>186</v>
      </c>
    </row>
    <row r="9" spans="1:17" s="58" customFormat="1" ht="28.5" customHeight="1" x14ac:dyDescent="0.25">
      <c r="A9" s="58" t="s">
        <v>22</v>
      </c>
      <c r="C9" s="59">
        <v>3230000</v>
      </c>
      <c r="E9" s="59">
        <v>12367930338</v>
      </c>
      <c r="G9" s="59">
        <v>11832280519</v>
      </c>
      <c r="I9" s="59">
        <v>535649819</v>
      </c>
      <c r="K9" s="59">
        <v>3230000</v>
      </c>
      <c r="M9" s="59">
        <v>12367930338</v>
      </c>
      <c r="O9" s="59">
        <v>11832280519</v>
      </c>
      <c r="Q9" s="59">
        <v>535649819</v>
      </c>
    </row>
    <row r="10" spans="1:17" s="58" customFormat="1" ht="28.5" customHeight="1" x14ac:dyDescent="0.25">
      <c r="A10" s="58" t="s">
        <v>24</v>
      </c>
      <c r="C10" s="59">
        <v>12000000</v>
      </c>
      <c r="E10" s="59">
        <v>107906115600</v>
      </c>
      <c r="G10" s="59">
        <v>107072049420</v>
      </c>
      <c r="I10" s="59">
        <v>834066180</v>
      </c>
      <c r="K10" s="59">
        <v>12000000</v>
      </c>
      <c r="M10" s="59">
        <v>107906115600</v>
      </c>
      <c r="O10" s="59">
        <v>107072049420</v>
      </c>
      <c r="Q10" s="59">
        <v>834066180</v>
      </c>
    </row>
    <row r="11" spans="1:17" s="58" customFormat="1" ht="28.5" customHeight="1" x14ac:dyDescent="0.25">
      <c r="A11" s="58" t="s">
        <v>15</v>
      </c>
      <c r="C11" s="59">
        <v>4584690</v>
      </c>
      <c r="E11" s="59">
        <v>16042087052</v>
      </c>
      <c r="G11" s="59">
        <v>15312901277</v>
      </c>
      <c r="I11" s="59">
        <v>729185775</v>
      </c>
      <c r="K11" s="59">
        <v>4584690</v>
      </c>
      <c r="M11" s="59">
        <v>16042087052</v>
      </c>
      <c r="O11" s="59">
        <v>18904964766</v>
      </c>
      <c r="Q11" s="59">
        <v>-2862877713</v>
      </c>
    </row>
    <row r="12" spans="1:17" s="58" customFormat="1" ht="28.5" customHeight="1" x14ac:dyDescent="0.25">
      <c r="A12" s="58" t="s">
        <v>19</v>
      </c>
      <c r="C12" s="59">
        <v>12700000</v>
      </c>
      <c r="E12" s="59">
        <v>104239959795</v>
      </c>
      <c r="G12" s="59">
        <v>102232674630</v>
      </c>
      <c r="I12" s="59">
        <v>2007285165</v>
      </c>
      <c r="K12" s="59">
        <v>12700000</v>
      </c>
      <c r="M12" s="59">
        <v>104239959795</v>
      </c>
      <c r="O12" s="59">
        <v>100180516006</v>
      </c>
      <c r="Q12" s="59">
        <v>4059443789</v>
      </c>
    </row>
    <row r="13" spans="1:17" s="58" customFormat="1" ht="28.5" customHeight="1" x14ac:dyDescent="0.25">
      <c r="A13" s="58" t="s">
        <v>17</v>
      </c>
      <c r="C13" s="59">
        <v>3100000</v>
      </c>
      <c r="E13" s="59">
        <v>65483043750</v>
      </c>
      <c r="G13" s="59">
        <v>62863722000</v>
      </c>
      <c r="I13" s="59">
        <v>2619321750</v>
      </c>
      <c r="K13" s="59">
        <v>3100000</v>
      </c>
      <c r="M13" s="59">
        <v>65483043750</v>
      </c>
      <c r="O13" s="59">
        <v>50420740500</v>
      </c>
      <c r="Q13" s="59">
        <v>15062303250</v>
      </c>
    </row>
    <row r="14" spans="1:17" s="58" customFormat="1" ht="28.5" customHeight="1" x14ac:dyDescent="0.25">
      <c r="A14" s="58" t="s">
        <v>21</v>
      </c>
      <c r="C14" s="59">
        <v>395708</v>
      </c>
      <c r="E14" s="59">
        <v>20454383944</v>
      </c>
      <c r="G14" s="59">
        <v>20690396067</v>
      </c>
      <c r="I14" s="59">
        <v>-236012122</v>
      </c>
      <c r="K14" s="59">
        <v>395708</v>
      </c>
      <c r="M14" s="59">
        <v>20454383944</v>
      </c>
      <c r="O14" s="59">
        <v>20823842820</v>
      </c>
      <c r="Q14" s="59">
        <v>-369458875</v>
      </c>
    </row>
    <row r="15" spans="1:17" s="58" customFormat="1" ht="28.5" customHeight="1" x14ac:dyDescent="0.25">
      <c r="A15" s="58" t="s">
        <v>20</v>
      </c>
      <c r="C15" s="59">
        <v>2688617</v>
      </c>
      <c r="E15" s="59">
        <v>16543516121</v>
      </c>
      <c r="G15" s="59">
        <v>17005284922</v>
      </c>
      <c r="I15" s="59">
        <v>-461768800</v>
      </c>
      <c r="K15" s="59">
        <v>2688617</v>
      </c>
      <c r="M15" s="59">
        <v>16543516121</v>
      </c>
      <c r="O15" s="59">
        <v>20990254459</v>
      </c>
      <c r="Q15" s="59">
        <v>-4446738337</v>
      </c>
    </row>
    <row r="16" spans="1:17" s="58" customFormat="1" ht="28.5" customHeight="1" x14ac:dyDescent="0.25">
      <c r="A16" s="58" t="s">
        <v>16</v>
      </c>
      <c r="C16" s="59">
        <v>578329</v>
      </c>
      <c r="E16" s="59">
        <v>9387920100</v>
      </c>
      <c r="G16" s="59">
        <v>9178249830</v>
      </c>
      <c r="I16" s="59">
        <v>209670270</v>
      </c>
      <c r="K16" s="59">
        <v>578329</v>
      </c>
      <c r="M16" s="59">
        <v>9387920100</v>
      </c>
      <c r="O16" s="59">
        <v>10067141504</v>
      </c>
      <c r="Q16" s="59">
        <v>-679221403</v>
      </c>
    </row>
    <row r="17" spans="1:17" s="58" customFormat="1" ht="28.5" customHeight="1" x14ac:dyDescent="0.25">
      <c r="A17" s="58" t="s">
        <v>46</v>
      </c>
      <c r="C17" s="59">
        <v>12223</v>
      </c>
      <c r="E17" s="59">
        <v>11927485751</v>
      </c>
      <c r="G17" s="59">
        <v>11690402530</v>
      </c>
      <c r="I17" s="59">
        <v>237083221</v>
      </c>
      <c r="K17" s="59">
        <v>12223</v>
      </c>
      <c r="M17" s="59">
        <v>11927485751</v>
      </c>
      <c r="O17" s="59">
        <v>10837769664</v>
      </c>
      <c r="Q17" s="59">
        <v>1089716087</v>
      </c>
    </row>
    <row r="18" spans="1:17" s="58" customFormat="1" ht="28.5" customHeight="1" x14ac:dyDescent="0.25">
      <c r="A18" s="58" t="s">
        <v>49</v>
      </c>
      <c r="C18" s="59">
        <v>500</v>
      </c>
      <c r="E18" s="59">
        <v>478163317</v>
      </c>
      <c r="G18" s="59">
        <v>470029791</v>
      </c>
      <c r="I18" s="59">
        <v>8133526</v>
      </c>
      <c r="K18" s="59">
        <v>500</v>
      </c>
      <c r="M18" s="59">
        <v>478163317</v>
      </c>
      <c r="O18" s="59">
        <v>427572482</v>
      </c>
      <c r="Q18" s="59">
        <v>50590835</v>
      </c>
    </row>
    <row r="19" spans="1:17" s="58" customFormat="1" ht="28.5" customHeight="1" x14ac:dyDescent="0.25">
      <c r="A19" s="58" t="s">
        <v>52</v>
      </c>
      <c r="C19" s="59">
        <v>700</v>
      </c>
      <c r="E19" s="59">
        <v>649363281</v>
      </c>
      <c r="G19" s="59">
        <v>637591415</v>
      </c>
      <c r="I19" s="59">
        <v>11771866</v>
      </c>
      <c r="K19" s="59">
        <v>700</v>
      </c>
      <c r="M19" s="59">
        <v>649363281</v>
      </c>
      <c r="O19" s="59">
        <v>590557018</v>
      </c>
      <c r="Q19" s="59">
        <v>58806263</v>
      </c>
    </row>
    <row r="20" spans="1:17" s="58" customFormat="1" ht="28.5" customHeight="1" x14ac:dyDescent="0.25">
      <c r="A20" s="58" t="s">
        <v>84</v>
      </c>
      <c r="C20" s="59">
        <v>100000</v>
      </c>
      <c r="E20" s="59">
        <v>99981875000</v>
      </c>
      <c r="G20" s="59">
        <v>99981875000</v>
      </c>
      <c r="I20" s="59">
        <v>0</v>
      </c>
      <c r="K20" s="59">
        <v>100000</v>
      </c>
      <c r="M20" s="59">
        <v>99981875000</v>
      </c>
      <c r="O20" s="59">
        <v>94467119060</v>
      </c>
      <c r="Q20" s="59">
        <v>5514755940</v>
      </c>
    </row>
    <row r="21" spans="1:17" s="58" customFormat="1" ht="28.5" customHeight="1" x14ac:dyDescent="0.25">
      <c r="A21" s="58" t="s">
        <v>65</v>
      </c>
      <c r="C21" s="59">
        <v>20500</v>
      </c>
      <c r="E21" s="59">
        <v>16087123680</v>
      </c>
      <c r="G21" s="59">
        <v>15843627821</v>
      </c>
      <c r="I21" s="59">
        <v>243495859</v>
      </c>
      <c r="K21" s="59">
        <v>20500</v>
      </c>
      <c r="M21" s="59">
        <v>16087123680</v>
      </c>
      <c r="O21" s="59">
        <v>14004017764</v>
      </c>
      <c r="Q21" s="59">
        <v>2083105916</v>
      </c>
    </row>
    <row r="22" spans="1:17" s="58" customFormat="1" ht="28.5" customHeight="1" x14ac:dyDescent="0.25">
      <c r="A22" s="58" t="s">
        <v>58</v>
      </c>
      <c r="C22" s="59">
        <v>300</v>
      </c>
      <c r="E22" s="59">
        <v>249626746</v>
      </c>
      <c r="G22" s="59">
        <v>244260719</v>
      </c>
      <c r="I22" s="59">
        <v>5366027</v>
      </c>
      <c r="K22" s="59">
        <v>300</v>
      </c>
      <c r="M22" s="59">
        <v>249626746</v>
      </c>
      <c r="O22" s="59">
        <v>222319283</v>
      </c>
      <c r="Q22" s="59">
        <v>27307463</v>
      </c>
    </row>
    <row r="23" spans="1:17" s="58" customFormat="1" ht="28.5" customHeight="1" x14ac:dyDescent="0.25">
      <c r="A23" s="58" t="s">
        <v>55</v>
      </c>
      <c r="C23" s="59">
        <v>800</v>
      </c>
      <c r="E23" s="59">
        <v>617488060</v>
      </c>
      <c r="G23" s="59">
        <v>603890525</v>
      </c>
      <c r="I23" s="59">
        <v>13597535</v>
      </c>
      <c r="K23" s="59">
        <v>800</v>
      </c>
      <c r="M23" s="59">
        <v>617488060</v>
      </c>
      <c r="O23" s="59">
        <v>545698890</v>
      </c>
      <c r="Q23" s="59">
        <v>71789170</v>
      </c>
    </row>
    <row r="24" spans="1:17" s="58" customFormat="1" ht="28.5" customHeight="1" x14ac:dyDescent="0.25">
      <c r="A24" s="58" t="s">
        <v>87</v>
      </c>
      <c r="C24" s="59">
        <v>25000</v>
      </c>
      <c r="E24" s="59">
        <v>24995468750</v>
      </c>
      <c r="G24" s="59">
        <v>24995468750</v>
      </c>
      <c r="I24" s="59">
        <v>0</v>
      </c>
      <c r="K24" s="59">
        <v>25000</v>
      </c>
      <c r="M24" s="59">
        <v>24995468750</v>
      </c>
      <c r="O24" s="59">
        <v>23921835045</v>
      </c>
      <c r="Q24" s="59">
        <v>1073633705</v>
      </c>
    </row>
    <row r="25" spans="1:17" s="58" customFormat="1" ht="28.5" customHeight="1" x14ac:dyDescent="0.25">
      <c r="A25" s="58" t="s">
        <v>75</v>
      </c>
      <c r="C25" s="59">
        <v>57200</v>
      </c>
      <c r="E25" s="59">
        <v>57189632500</v>
      </c>
      <c r="G25" s="59">
        <v>57189632500</v>
      </c>
      <c r="I25" s="59">
        <v>0</v>
      </c>
      <c r="K25" s="59">
        <v>57200</v>
      </c>
      <c r="M25" s="59">
        <v>57189632500</v>
      </c>
      <c r="O25" s="59">
        <v>54893347613</v>
      </c>
      <c r="Q25" s="59">
        <v>2296284887</v>
      </c>
    </row>
    <row r="26" spans="1:17" s="58" customFormat="1" ht="28.5" customHeight="1" x14ac:dyDescent="0.25">
      <c r="A26" s="58" t="s">
        <v>78</v>
      </c>
      <c r="C26" s="59">
        <v>25000</v>
      </c>
      <c r="E26" s="59">
        <v>24995468750</v>
      </c>
      <c r="G26" s="59">
        <v>24995468750</v>
      </c>
      <c r="I26" s="59">
        <v>0</v>
      </c>
      <c r="K26" s="59">
        <v>25000</v>
      </c>
      <c r="M26" s="59">
        <v>24995468750</v>
      </c>
      <c r="O26" s="59">
        <v>22379055468</v>
      </c>
      <c r="Q26" s="59">
        <v>2616413282</v>
      </c>
    </row>
    <row r="27" spans="1:17" s="58" customFormat="1" ht="28.5" customHeight="1" x14ac:dyDescent="0.25">
      <c r="A27" s="58" t="s">
        <v>42</v>
      </c>
      <c r="C27" s="59">
        <v>54200</v>
      </c>
      <c r="E27" s="59">
        <v>35148290217</v>
      </c>
      <c r="G27" s="59">
        <v>34139811037</v>
      </c>
      <c r="I27" s="59">
        <v>1008479180</v>
      </c>
      <c r="K27" s="59">
        <v>54200</v>
      </c>
      <c r="M27" s="59">
        <v>35148290217</v>
      </c>
      <c r="O27" s="59">
        <v>31667788724</v>
      </c>
      <c r="Q27" s="59">
        <v>3480501493</v>
      </c>
    </row>
    <row r="28" spans="1:17" s="58" customFormat="1" ht="28.5" customHeight="1" x14ac:dyDescent="0.25">
      <c r="A28" s="58" t="s">
        <v>70</v>
      </c>
      <c r="C28" s="59">
        <v>20000</v>
      </c>
      <c r="E28" s="59">
        <v>18853582168</v>
      </c>
      <c r="G28" s="59">
        <v>18802591412</v>
      </c>
      <c r="I28" s="59">
        <v>50990756</v>
      </c>
      <c r="K28" s="59">
        <v>20000</v>
      </c>
      <c r="M28" s="59">
        <v>18853582168</v>
      </c>
      <c r="O28" s="59">
        <v>16903063122</v>
      </c>
      <c r="Q28" s="59">
        <v>1950519046</v>
      </c>
    </row>
    <row r="29" spans="1:17" s="58" customFormat="1" ht="28.5" customHeight="1" x14ac:dyDescent="0.25">
      <c r="A29" s="58" t="s">
        <v>67</v>
      </c>
      <c r="C29" s="59">
        <v>5000</v>
      </c>
      <c r="E29" s="59">
        <v>4791281422</v>
      </c>
      <c r="G29" s="59">
        <v>4714145406</v>
      </c>
      <c r="I29" s="59">
        <v>77136016</v>
      </c>
      <c r="K29" s="59">
        <v>5000</v>
      </c>
      <c r="M29" s="59">
        <v>4791281422</v>
      </c>
      <c r="O29" s="59">
        <v>4235767593</v>
      </c>
      <c r="Q29" s="59">
        <v>555513829</v>
      </c>
    </row>
    <row r="30" spans="1:17" s="58" customFormat="1" ht="28.5" customHeight="1" x14ac:dyDescent="0.25">
      <c r="A30" s="58" t="s">
        <v>72</v>
      </c>
      <c r="C30" s="59">
        <v>500000</v>
      </c>
      <c r="E30" s="59">
        <v>499909375000</v>
      </c>
      <c r="G30" s="59">
        <v>499909375000</v>
      </c>
      <c r="I30" s="59">
        <v>0</v>
      </c>
      <c r="K30" s="59">
        <v>500000</v>
      </c>
      <c r="M30" s="59">
        <v>499909375000</v>
      </c>
      <c r="O30" s="59">
        <v>500020000000</v>
      </c>
      <c r="Q30" s="59">
        <v>-110625000</v>
      </c>
    </row>
    <row r="31" spans="1:17" s="58" customFormat="1" ht="28.5" customHeight="1" x14ac:dyDescent="0.25">
      <c r="A31" s="58" t="s">
        <v>71</v>
      </c>
      <c r="C31" s="59">
        <v>70000</v>
      </c>
      <c r="E31" s="59">
        <v>67247309215</v>
      </c>
      <c r="G31" s="59">
        <v>65823767279</v>
      </c>
      <c r="I31" s="59">
        <v>1423541936</v>
      </c>
      <c r="K31" s="59">
        <v>70000</v>
      </c>
      <c r="M31" s="59">
        <v>67247309215</v>
      </c>
      <c r="O31" s="59">
        <v>60128896385</v>
      </c>
      <c r="Q31" s="59">
        <v>7118412830</v>
      </c>
    </row>
    <row r="32" spans="1:17" s="58" customFormat="1" ht="28.5" customHeight="1" x14ac:dyDescent="0.25">
      <c r="A32" s="58" t="s">
        <v>81</v>
      </c>
      <c r="C32" s="59">
        <v>30000</v>
      </c>
      <c r="E32" s="59">
        <v>29994562500</v>
      </c>
      <c r="G32" s="59">
        <v>29994562500</v>
      </c>
      <c r="I32" s="59">
        <v>0</v>
      </c>
      <c r="K32" s="59">
        <v>30000</v>
      </c>
      <c r="M32" s="59">
        <v>29994562500</v>
      </c>
      <c r="O32" s="59">
        <v>26747347076</v>
      </c>
      <c r="Q32" s="59">
        <v>3247215424</v>
      </c>
    </row>
    <row r="33" spans="1:18" s="58" customFormat="1" ht="28.5" customHeight="1" x14ac:dyDescent="0.25">
      <c r="A33" s="58" t="s">
        <v>60</v>
      </c>
      <c r="C33" s="59">
        <v>25400</v>
      </c>
      <c r="E33" s="59">
        <v>15280663877</v>
      </c>
      <c r="G33" s="59">
        <v>14855810322</v>
      </c>
      <c r="I33" s="59">
        <v>424853555</v>
      </c>
      <c r="K33" s="59">
        <v>25400</v>
      </c>
      <c r="M33" s="59">
        <v>15280663877</v>
      </c>
      <c r="O33" s="59">
        <v>14046649488</v>
      </c>
      <c r="Q33" s="59">
        <v>1234014389</v>
      </c>
    </row>
    <row r="34" spans="1:18" s="58" customFormat="1" ht="28.5" customHeight="1" x14ac:dyDescent="0.25">
      <c r="A34" s="58" t="s">
        <v>63</v>
      </c>
      <c r="C34" s="59">
        <v>42000</v>
      </c>
      <c r="E34" s="59">
        <v>24827999109</v>
      </c>
      <c r="G34" s="59">
        <v>24211757550</v>
      </c>
      <c r="I34" s="59">
        <v>616241559</v>
      </c>
      <c r="K34" s="59">
        <v>42000</v>
      </c>
      <c r="M34" s="59">
        <v>24827999109</v>
      </c>
      <c r="O34" s="59">
        <v>23008855592</v>
      </c>
      <c r="Q34" s="59">
        <v>1819143517</v>
      </c>
    </row>
    <row r="35" spans="1:18" s="58" customFormat="1" ht="28.5" customHeight="1" x14ac:dyDescent="0.25">
      <c r="A35" s="58" t="s">
        <v>90</v>
      </c>
      <c r="C35" s="59">
        <v>400000</v>
      </c>
      <c r="E35" s="59">
        <v>407926050000</v>
      </c>
      <c r="G35" s="59">
        <v>411925325000</v>
      </c>
      <c r="I35" s="59">
        <v>-3999275000</v>
      </c>
      <c r="K35" s="59">
        <v>400000</v>
      </c>
      <c r="M35" s="59">
        <v>407926050000</v>
      </c>
      <c r="O35" s="59">
        <v>400020000000</v>
      </c>
      <c r="Q35" s="59">
        <v>7906050000</v>
      </c>
    </row>
    <row r="36" spans="1:18" s="48" customFormat="1" ht="28.5" customHeight="1" x14ac:dyDescent="0.25"/>
    <row r="37" spans="1:18" s="48" customFormat="1" ht="28.5" customHeight="1" thickBot="1" x14ac:dyDescent="0.3">
      <c r="C37" s="52">
        <f>SUM(C9:C36)</f>
        <v>40666167</v>
      </c>
      <c r="D37" s="52">
        <f t="shared" ref="D37:R37" si="0">SUM(D9:D36)</f>
        <v>0</v>
      </c>
      <c r="E37" s="52">
        <f t="shared" si="0"/>
        <v>1693575766043</v>
      </c>
      <c r="F37" s="52">
        <f t="shared" si="0"/>
        <v>0</v>
      </c>
      <c r="G37" s="52">
        <f t="shared" si="0"/>
        <v>1687216951972</v>
      </c>
      <c r="H37" s="52">
        <f t="shared" si="0"/>
        <v>0</v>
      </c>
      <c r="I37" s="52">
        <f t="shared" si="0"/>
        <v>6358814073</v>
      </c>
      <c r="J37" s="52">
        <f t="shared" si="0"/>
        <v>0</v>
      </c>
      <c r="K37" s="52">
        <f t="shared" si="0"/>
        <v>40666167</v>
      </c>
      <c r="L37" s="52">
        <f t="shared" si="0"/>
        <v>0</v>
      </c>
      <c r="M37" s="52">
        <f t="shared" si="0"/>
        <v>1693575766043</v>
      </c>
      <c r="N37" s="52">
        <f t="shared" si="0"/>
        <v>0</v>
      </c>
      <c r="O37" s="52">
        <f t="shared" si="0"/>
        <v>1639359450261</v>
      </c>
      <c r="P37" s="52">
        <f t="shared" si="0"/>
        <v>0</v>
      </c>
      <c r="Q37" s="52">
        <f t="shared" si="0"/>
        <v>54216315786</v>
      </c>
      <c r="R37" s="52">
        <f t="shared" si="0"/>
        <v>0</v>
      </c>
    </row>
    <row r="38" spans="1:18" s="48" customFormat="1" ht="28.5" customHeight="1" thickTop="1" x14ac:dyDescent="0.25"/>
    <row r="39" spans="1:18" s="48" customFormat="1" ht="28.5" customHeight="1" x14ac:dyDescent="0.25"/>
  </sheetData>
  <mergeCells count="14">
    <mergeCell ref="A1:Q1"/>
    <mergeCell ref="A2:Q2"/>
    <mergeCell ref="A3:Q3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rintOptions horizontalCentered="1"/>
  <pageMargins left="0.7" right="0.7" top="0.75" bottom="0.75" header="0.3" footer="0.3"/>
  <pageSetup scale="4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A1:K45"/>
  <sheetViews>
    <sheetView rightToLeft="1" view="pageBreakPreview" zoomScale="60" zoomScaleNormal="100" workbookViewId="0">
      <selection activeCell="A9" sqref="A9:XFD45"/>
    </sheetView>
  </sheetViews>
  <sheetFormatPr defaultRowHeight="18.75" x14ac:dyDescent="0.45"/>
  <cols>
    <col min="1" max="1" width="21.85546875" style="1" bestFit="1" customWidth="1"/>
    <col min="2" max="2" width="1" style="1" customWidth="1"/>
    <col min="3" max="3" width="23" style="1" bestFit="1" customWidth="1"/>
    <col min="4" max="4" width="1" style="1" customWidth="1"/>
    <col min="5" max="5" width="27.7109375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7.7109375" style="1" bestFit="1" customWidth="1"/>
    <col min="10" max="10" width="1" style="1" customWidth="1"/>
    <col min="11" max="11" width="24.570312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1" ht="21" x14ac:dyDescent="0.45"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</row>
    <row r="2" spans="1:11" ht="21" x14ac:dyDescent="0.45">
      <c r="B2" s="2" t="s">
        <v>175</v>
      </c>
      <c r="C2" s="2" t="s">
        <v>175</v>
      </c>
      <c r="D2" s="2" t="s">
        <v>175</v>
      </c>
      <c r="E2" s="2" t="s">
        <v>175</v>
      </c>
      <c r="F2" s="2" t="s">
        <v>175</v>
      </c>
    </row>
    <row r="3" spans="1:11" ht="21" x14ac:dyDescent="0.45">
      <c r="B3" s="2" t="s">
        <v>2</v>
      </c>
      <c r="C3" s="2" t="s">
        <v>2</v>
      </c>
      <c r="D3" s="2" t="s">
        <v>2</v>
      </c>
      <c r="E3" s="2" t="s">
        <v>2</v>
      </c>
      <c r="F3" s="2" t="s">
        <v>2</v>
      </c>
    </row>
    <row r="4" spans="1:11" ht="21" x14ac:dyDescent="0.45">
      <c r="A4" s="10" t="s">
        <v>231</v>
      </c>
      <c r="B4" s="4"/>
      <c r="C4" s="4"/>
      <c r="D4" s="4"/>
      <c r="E4" s="4"/>
      <c r="F4" s="4"/>
    </row>
    <row r="5" spans="1:11" ht="21" x14ac:dyDescent="0.45">
      <c r="A5" s="10" t="s">
        <v>237</v>
      </c>
      <c r="B5" s="4"/>
      <c r="C5" s="4"/>
      <c r="D5" s="4"/>
      <c r="E5" s="4"/>
      <c r="F5" s="4"/>
    </row>
    <row r="7" spans="1:11" ht="21" x14ac:dyDescent="0.45">
      <c r="A7" s="8" t="s">
        <v>206</v>
      </c>
      <c r="B7" s="8" t="s">
        <v>206</v>
      </c>
      <c r="C7" s="8" t="s">
        <v>206</v>
      </c>
      <c r="D7" s="9"/>
      <c r="E7" s="8" t="s">
        <v>177</v>
      </c>
      <c r="F7" s="8" t="s">
        <v>177</v>
      </c>
      <c r="G7" s="8" t="s">
        <v>177</v>
      </c>
      <c r="H7" s="9"/>
      <c r="I7" s="8" t="s">
        <v>178</v>
      </c>
      <c r="J7" s="8" t="s">
        <v>178</v>
      </c>
      <c r="K7" s="8" t="s">
        <v>178</v>
      </c>
    </row>
    <row r="8" spans="1:11" ht="21" x14ac:dyDescent="0.45">
      <c r="A8" s="13" t="s">
        <v>207</v>
      </c>
      <c r="B8" s="14"/>
      <c r="C8" s="13" t="s">
        <v>101</v>
      </c>
      <c r="D8" s="14"/>
      <c r="E8" s="13" t="s">
        <v>208</v>
      </c>
      <c r="F8" s="14"/>
      <c r="G8" s="13" t="s">
        <v>209</v>
      </c>
      <c r="H8" s="14"/>
      <c r="I8" s="13" t="s">
        <v>208</v>
      </c>
      <c r="J8" s="14"/>
      <c r="K8" s="13" t="s">
        <v>209</v>
      </c>
    </row>
    <row r="9" spans="1:11" s="15" customFormat="1" ht="30" customHeight="1" x14ac:dyDescent="0.25">
      <c r="A9" s="23" t="s">
        <v>107</v>
      </c>
      <c r="B9" s="23"/>
      <c r="C9" s="23" t="s">
        <v>108</v>
      </c>
      <c r="D9" s="23"/>
      <c r="E9" s="24">
        <v>0</v>
      </c>
      <c r="F9" s="23"/>
      <c r="G9" s="23">
        <v>0</v>
      </c>
      <c r="H9" s="23"/>
      <c r="I9" s="24">
        <v>1760753</v>
      </c>
      <c r="J9" s="23"/>
      <c r="K9" s="25">
        <f>0.2/12</f>
        <v>1.6666666666666666E-2</v>
      </c>
    </row>
    <row r="10" spans="1:11" s="23" customFormat="1" ht="30" customHeight="1" x14ac:dyDescent="0.25">
      <c r="A10" s="23" t="s">
        <v>111</v>
      </c>
      <c r="C10" s="23" t="s">
        <v>116</v>
      </c>
      <c r="E10" s="24">
        <v>10906041072</v>
      </c>
      <c r="G10" s="25">
        <f>0.22/12</f>
        <v>1.8333333333333333E-2</v>
      </c>
      <c r="I10" s="24">
        <v>139570453893</v>
      </c>
      <c r="K10" s="25">
        <f>0.22/12</f>
        <v>1.8333333333333333E-2</v>
      </c>
    </row>
    <row r="11" spans="1:11" s="15" customFormat="1" ht="30" customHeight="1" x14ac:dyDescent="0.25">
      <c r="A11" s="15" t="s">
        <v>119</v>
      </c>
      <c r="C11" s="15" t="s">
        <v>210</v>
      </c>
      <c r="E11" s="16">
        <v>0</v>
      </c>
      <c r="G11" s="15">
        <v>0</v>
      </c>
      <c r="I11" s="16">
        <v>1020821886</v>
      </c>
      <c r="K11" s="26">
        <f t="shared" ref="K11:K14" si="0">0.2/12</f>
        <v>1.6666666666666666E-2</v>
      </c>
    </row>
    <row r="12" spans="1:11" s="15" customFormat="1" ht="30" customHeight="1" x14ac:dyDescent="0.25">
      <c r="A12" s="15" t="s">
        <v>119</v>
      </c>
      <c r="C12" s="15" t="s">
        <v>211</v>
      </c>
      <c r="E12" s="16">
        <v>0</v>
      </c>
      <c r="G12" s="15">
        <v>0</v>
      </c>
      <c r="I12" s="16">
        <v>2128767090</v>
      </c>
      <c r="K12" s="26">
        <f t="shared" si="0"/>
        <v>1.6666666666666666E-2</v>
      </c>
    </row>
    <row r="13" spans="1:11" s="15" customFormat="1" ht="30" customHeight="1" x14ac:dyDescent="0.25">
      <c r="A13" s="15" t="s">
        <v>119</v>
      </c>
      <c r="C13" s="15" t="s">
        <v>212</v>
      </c>
      <c r="E13" s="16">
        <v>0</v>
      </c>
      <c r="G13" s="15">
        <v>0</v>
      </c>
      <c r="I13" s="16">
        <v>3773013660</v>
      </c>
      <c r="K13" s="26">
        <f t="shared" si="0"/>
        <v>1.6666666666666666E-2</v>
      </c>
    </row>
    <row r="14" spans="1:11" s="15" customFormat="1" ht="30" customHeight="1" x14ac:dyDescent="0.25">
      <c r="A14" s="15" t="s">
        <v>119</v>
      </c>
      <c r="C14" s="15" t="s">
        <v>213</v>
      </c>
      <c r="E14" s="16">
        <v>0</v>
      </c>
      <c r="G14" s="15">
        <v>0</v>
      </c>
      <c r="I14" s="16">
        <v>342739692</v>
      </c>
      <c r="K14" s="26">
        <f t="shared" si="0"/>
        <v>1.6666666666666666E-2</v>
      </c>
    </row>
    <row r="15" spans="1:11" s="15" customFormat="1" ht="30" customHeight="1" x14ac:dyDescent="0.25">
      <c r="A15" s="15" t="s">
        <v>122</v>
      </c>
      <c r="C15" s="15" t="s">
        <v>125</v>
      </c>
      <c r="E15" s="16">
        <v>1331506836</v>
      </c>
      <c r="G15" s="26">
        <f>0.2/12</f>
        <v>1.6666666666666666E-2</v>
      </c>
      <c r="I15" s="16">
        <v>9024657444</v>
      </c>
      <c r="K15" s="20">
        <f>G15</f>
        <v>1.6666666666666666E-2</v>
      </c>
    </row>
    <row r="16" spans="1:11" s="15" customFormat="1" ht="30" customHeight="1" x14ac:dyDescent="0.25">
      <c r="A16" s="15" t="s">
        <v>122</v>
      </c>
      <c r="C16" s="15" t="s">
        <v>127</v>
      </c>
      <c r="E16" s="16">
        <v>687945180</v>
      </c>
      <c r="G16" s="26">
        <f>0.2/12</f>
        <v>1.6666666666666666E-2</v>
      </c>
      <c r="I16" s="16">
        <v>2907123180</v>
      </c>
      <c r="K16" s="20">
        <f>G16</f>
        <v>1.6666666666666666E-2</v>
      </c>
    </row>
    <row r="17" spans="1:11" s="15" customFormat="1" ht="30" customHeight="1" x14ac:dyDescent="0.25">
      <c r="A17" s="15" t="s">
        <v>122</v>
      </c>
      <c r="C17" s="15" t="s">
        <v>214</v>
      </c>
      <c r="E17" s="16">
        <v>0</v>
      </c>
      <c r="G17" s="15">
        <v>0</v>
      </c>
      <c r="I17" s="16">
        <v>2174794440</v>
      </c>
      <c r="K17" s="26">
        <f>0.2/12</f>
        <v>1.6666666666666666E-2</v>
      </c>
    </row>
    <row r="18" spans="1:11" s="15" customFormat="1" ht="30" customHeight="1" x14ac:dyDescent="0.25">
      <c r="A18" s="15" t="s">
        <v>122</v>
      </c>
      <c r="C18" s="15" t="s">
        <v>129</v>
      </c>
      <c r="E18" s="16">
        <v>802602710</v>
      </c>
      <c r="G18" s="26">
        <f t="shared" ref="G18:G19" si="1">0.2/12</f>
        <v>1.6666666666666666E-2</v>
      </c>
      <c r="I18" s="16">
        <v>3313972480</v>
      </c>
      <c r="K18" s="20">
        <f t="shared" ref="K18:K19" si="2">G18</f>
        <v>1.6666666666666666E-2</v>
      </c>
    </row>
    <row r="19" spans="1:11" s="15" customFormat="1" ht="30" customHeight="1" x14ac:dyDescent="0.25">
      <c r="A19" s="15" t="s">
        <v>119</v>
      </c>
      <c r="C19" s="15" t="s">
        <v>131</v>
      </c>
      <c r="E19" s="16">
        <v>1698904098</v>
      </c>
      <c r="G19" s="26">
        <f t="shared" si="1"/>
        <v>1.6666666666666666E-2</v>
      </c>
      <c r="I19" s="16">
        <v>12698219115</v>
      </c>
      <c r="K19" s="20">
        <f t="shared" si="2"/>
        <v>1.6666666666666666E-2</v>
      </c>
    </row>
    <row r="20" spans="1:11" s="15" customFormat="1" ht="30" customHeight="1" x14ac:dyDescent="0.25">
      <c r="A20" s="15" t="s">
        <v>119</v>
      </c>
      <c r="C20" s="15" t="s">
        <v>215</v>
      </c>
      <c r="E20" s="16">
        <v>0</v>
      </c>
      <c r="G20" s="15">
        <v>0</v>
      </c>
      <c r="I20" s="16">
        <v>1415753391</v>
      </c>
      <c r="K20" s="26">
        <f>0.2/12</f>
        <v>1.6666666666666666E-2</v>
      </c>
    </row>
    <row r="21" spans="1:11" s="15" customFormat="1" ht="30" customHeight="1" x14ac:dyDescent="0.25">
      <c r="A21" s="15" t="s">
        <v>119</v>
      </c>
      <c r="C21" s="15" t="s">
        <v>133</v>
      </c>
      <c r="E21" s="16">
        <v>718041077</v>
      </c>
      <c r="G21" s="26">
        <f t="shared" ref="G21:G23" si="3">0.2/12</f>
        <v>1.6666666666666666E-2</v>
      </c>
      <c r="I21" s="16">
        <v>5386397217</v>
      </c>
      <c r="K21" s="20">
        <f t="shared" ref="K21:K23" si="4">G21</f>
        <v>1.6666666666666666E-2</v>
      </c>
    </row>
    <row r="22" spans="1:11" s="15" customFormat="1" ht="30" customHeight="1" x14ac:dyDescent="0.25">
      <c r="A22" s="15" t="s">
        <v>119</v>
      </c>
      <c r="C22" s="15" t="s">
        <v>135</v>
      </c>
      <c r="E22" s="16">
        <v>1132602718</v>
      </c>
      <c r="G22" s="26">
        <f t="shared" si="3"/>
        <v>1.6666666666666666E-2</v>
      </c>
      <c r="I22" s="16">
        <v>4138356085</v>
      </c>
      <c r="K22" s="20">
        <f t="shared" si="4"/>
        <v>1.6666666666666666E-2</v>
      </c>
    </row>
    <row r="23" spans="1:11" s="15" customFormat="1" ht="30" customHeight="1" x14ac:dyDescent="0.25">
      <c r="A23" s="15" t="s">
        <v>119</v>
      </c>
      <c r="C23" s="15" t="s">
        <v>137</v>
      </c>
      <c r="E23" s="16">
        <v>99320544</v>
      </c>
      <c r="G23" s="26">
        <f t="shared" si="3"/>
        <v>1.6666666666666666E-2</v>
      </c>
      <c r="I23" s="16">
        <v>2677298573</v>
      </c>
      <c r="K23" s="20">
        <f t="shared" si="4"/>
        <v>1.6666666666666666E-2</v>
      </c>
    </row>
    <row r="24" spans="1:11" s="15" customFormat="1" ht="30" customHeight="1" x14ac:dyDescent="0.25">
      <c r="A24" s="15" t="s">
        <v>119</v>
      </c>
      <c r="C24" s="15" t="s">
        <v>216</v>
      </c>
      <c r="E24" s="16">
        <v>0</v>
      </c>
      <c r="G24" s="15">
        <v>0</v>
      </c>
      <c r="I24" s="16">
        <v>2836734208</v>
      </c>
      <c r="K24" s="26">
        <f t="shared" ref="K24:K25" si="5">0.2/12</f>
        <v>1.6666666666666666E-2</v>
      </c>
    </row>
    <row r="25" spans="1:11" s="15" customFormat="1" ht="30" customHeight="1" x14ac:dyDescent="0.25">
      <c r="A25" s="15" t="s">
        <v>119</v>
      </c>
      <c r="C25" s="15" t="s">
        <v>217</v>
      </c>
      <c r="E25" s="16">
        <v>0</v>
      </c>
      <c r="G25" s="15">
        <v>0</v>
      </c>
      <c r="I25" s="16">
        <v>1405589020</v>
      </c>
      <c r="K25" s="26">
        <f t="shared" si="5"/>
        <v>1.6666666666666666E-2</v>
      </c>
    </row>
    <row r="26" spans="1:11" s="15" customFormat="1" ht="30" customHeight="1" x14ac:dyDescent="0.25">
      <c r="A26" s="15" t="s">
        <v>122</v>
      </c>
      <c r="C26" s="15" t="s">
        <v>138</v>
      </c>
      <c r="E26" s="16">
        <v>199726020</v>
      </c>
      <c r="G26" s="26">
        <f t="shared" ref="G26:G41" si="6">0.2/12</f>
        <v>1.6666666666666666E-2</v>
      </c>
      <c r="I26" s="16">
        <v>525205460</v>
      </c>
      <c r="K26" s="20">
        <f t="shared" ref="K26:K41" si="7">G26</f>
        <v>1.6666666666666666E-2</v>
      </c>
    </row>
    <row r="27" spans="1:11" s="15" customFormat="1" ht="30" customHeight="1" x14ac:dyDescent="0.25">
      <c r="A27" s="15" t="s">
        <v>122</v>
      </c>
      <c r="C27" s="15" t="s">
        <v>140</v>
      </c>
      <c r="E27" s="16">
        <v>6280273947</v>
      </c>
      <c r="G27" s="26">
        <f t="shared" si="6"/>
        <v>1.6666666666666666E-2</v>
      </c>
      <c r="I27" s="16">
        <v>15290136921</v>
      </c>
      <c r="K27" s="20">
        <f t="shared" si="7"/>
        <v>1.6666666666666666E-2</v>
      </c>
    </row>
    <row r="28" spans="1:11" s="15" customFormat="1" ht="30" customHeight="1" x14ac:dyDescent="0.25">
      <c r="A28" s="15" t="s">
        <v>142</v>
      </c>
      <c r="C28" s="15" t="s">
        <v>145</v>
      </c>
      <c r="E28" s="16">
        <v>72600</v>
      </c>
      <c r="G28" s="26">
        <f t="shared" si="6"/>
        <v>1.6666666666666666E-2</v>
      </c>
      <c r="I28" s="16">
        <v>5663166154</v>
      </c>
      <c r="K28" s="20">
        <f t="shared" si="7"/>
        <v>1.6666666666666666E-2</v>
      </c>
    </row>
    <row r="29" spans="1:11" s="15" customFormat="1" ht="30" customHeight="1" x14ac:dyDescent="0.25">
      <c r="A29" s="15" t="s">
        <v>142</v>
      </c>
      <c r="C29" s="15" t="s">
        <v>146</v>
      </c>
      <c r="E29" s="16">
        <v>406575337</v>
      </c>
      <c r="G29" s="26">
        <f t="shared" si="6"/>
        <v>1.6666666666666666E-2</v>
      </c>
      <c r="I29" s="16">
        <v>2555616404</v>
      </c>
      <c r="K29" s="20">
        <f t="shared" si="7"/>
        <v>1.6666666666666666E-2</v>
      </c>
    </row>
    <row r="30" spans="1:11" s="15" customFormat="1" ht="30" customHeight="1" x14ac:dyDescent="0.25">
      <c r="A30" s="15" t="s">
        <v>142</v>
      </c>
      <c r="C30" s="15" t="s">
        <v>151</v>
      </c>
      <c r="E30" s="16">
        <v>1016438353</v>
      </c>
      <c r="G30" s="26">
        <f t="shared" si="6"/>
        <v>1.6666666666666666E-2</v>
      </c>
      <c r="I30" s="16">
        <v>5953424639</v>
      </c>
      <c r="K30" s="20">
        <f t="shared" si="7"/>
        <v>1.6666666666666666E-2</v>
      </c>
    </row>
    <row r="31" spans="1:11" s="15" customFormat="1" ht="30" customHeight="1" x14ac:dyDescent="0.25">
      <c r="A31" s="15" t="s">
        <v>119</v>
      </c>
      <c r="C31" s="15" t="s">
        <v>152</v>
      </c>
      <c r="E31" s="16">
        <v>1125342439</v>
      </c>
      <c r="G31" s="26">
        <f t="shared" si="6"/>
        <v>1.6666666666666666E-2</v>
      </c>
      <c r="I31" s="16">
        <v>2141780771</v>
      </c>
      <c r="K31" s="20">
        <f t="shared" si="7"/>
        <v>1.6666666666666666E-2</v>
      </c>
    </row>
    <row r="32" spans="1:11" s="15" customFormat="1" ht="30" customHeight="1" x14ac:dyDescent="0.25">
      <c r="A32" s="15" t="s">
        <v>119</v>
      </c>
      <c r="C32" s="15" t="s">
        <v>154</v>
      </c>
      <c r="E32" s="16">
        <v>392054790</v>
      </c>
      <c r="G32" s="26">
        <f t="shared" si="6"/>
        <v>1.6666666666666666E-2</v>
      </c>
      <c r="I32" s="16">
        <v>2156301345</v>
      </c>
      <c r="K32" s="20">
        <f t="shared" si="7"/>
        <v>1.6666666666666666E-2</v>
      </c>
    </row>
    <row r="33" spans="1:11" s="15" customFormat="1" ht="30" customHeight="1" x14ac:dyDescent="0.25">
      <c r="A33" s="15" t="s">
        <v>119</v>
      </c>
      <c r="C33" s="15" t="s">
        <v>156</v>
      </c>
      <c r="E33" s="16">
        <v>2453972599</v>
      </c>
      <c r="G33" s="26">
        <f t="shared" si="6"/>
        <v>1.6666666666666666E-2</v>
      </c>
      <c r="I33" s="16">
        <v>6606849305</v>
      </c>
      <c r="K33" s="20">
        <f t="shared" si="7"/>
        <v>1.6666666666666666E-2</v>
      </c>
    </row>
    <row r="34" spans="1:11" s="15" customFormat="1" ht="30" customHeight="1" x14ac:dyDescent="0.25">
      <c r="A34" s="15" t="s">
        <v>119</v>
      </c>
      <c r="C34" s="15" t="s">
        <v>158</v>
      </c>
      <c r="E34" s="16">
        <v>1887671214</v>
      </c>
      <c r="G34" s="26">
        <f t="shared" si="6"/>
        <v>1.6666666666666666E-2</v>
      </c>
      <c r="I34" s="16">
        <v>4022191749</v>
      </c>
      <c r="K34" s="20">
        <f t="shared" si="7"/>
        <v>1.6666666666666666E-2</v>
      </c>
    </row>
    <row r="35" spans="1:11" s="15" customFormat="1" ht="30" customHeight="1" x14ac:dyDescent="0.25">
      <c r="A35" s="15" t="s">
        <v>119</v>
      </c>
      <c r="C35" s="15" t="s">
        <v>160</v>
      </c>
      <c r="E35" s="16">
        <v>3826164367</v>
      </c>
      <c r="G35" s="26">
        <f t="shared" si="6"/>
        <v>1.6666666666666666E-2</v>
      </c>
      <c r="I35" s="16">
        <v>4813561623</v>
      </c>
      <c r="K35" s="20">
        <f t="shared" si="7"/>
        <v>1.6666666666666666E-2</v>
      </c>
    </row>
    <row r="36" spans="1:11" s="15" customFormat="1" ht="30" customHeight="1" x14ac:dyDescent="0.25">
      <c r="A36" s="15" t="s">
        <v>119</v>
      </c>
      <c r="C36" s="15" t="s">
        <v>162</v>
      </c>
      <c r="E36" s="16">
        <v>4051232861</v>
      </c>
      <c r="G36" s="26">
        <f t="shared" si="6"/>
        <v>1.6666666666666666E-2</v>
      </c>
      <c r="I36" s="16">
        <v>5096712309</v>
      </c>
      <c r="K36" s="20">
        <f t="shared" si="7"/>
        <v>1.6666666666666666E-2</v>
      </c>
    </row>
    <row r="37" spans="1:11" s="15" customFormat="1" ht="30" customHeight="1" x14ac:dyDescent="0.25">
      <c r="A37" s="15" t="s">
        <v>122</v>
      </c>
      <c r="C37" s="15" t="s">
        <v>166</v>
      </c>
      <c r="E37" s="16">
        <v>2293150662</v>
      </c>
      <c r="G37" s="26">
        <f t="shared" si="6"/>
        <v>1.6666666666666666E-2</v>
      </c>
      <c r="I37" s="16">
        <v>2515068468</v>
      </c>
      <c r="K37" s="20">
        <f t="shared" si="7"/>
        <v>1.6666666666666666E-2</v>
      </c>
    </row>
    <row r="38" spans="1:11" s="15" customFormat="1" ht="30" customHeight="1" x14ac:dyDescent="0.25">
      <c r="A38" s="15" t="s">
        <v>142</v>
      </c>
      <c r="C38" s="15" t="s">
        <v>168</v>
      </c>
      <c r="E38" s="16">
        <v>3630136975</v>
      </c>
      <c r="G38" s="26">
        <f t="shared" si="6"/>
        <v>1.6666666666666666E-2</v>
      </c>
      <c r="I38" s="16">
        <v>3630136975</v>
      </c>
      <c r="K38" s="20">
        <f t="shared" si="7"/>
        <v>1.6666666666666666E-2</v>
      </c>
    </row>
    <row r="39" spans="1:11" s="15" customFormat="1" ht="30" customHeight="1" x14ac:dyDescent="0.25">
      <c r="A39" s="15" t="s">
        <v>122</v>
      </c>
      <c r="C39" s="15" t="s">
        <v>170</v>
      </c>
      <c r="E39" s="16">
        <v>1190958883</v>
      </c>
      <c r="G39" s="26">
        <f t="shared" si="6"/>
        <v>1.6666666666666666E-2</v>
      </c>
      <c r="I39" s="16">
        <v>1190958883</v>
      </c>
      <c r="K39" s="20">
        <f t="shared" si="7"/>
        <v>1.6666666666666666E-2</v>
      </c>
    </row>
    <row r="40" spans="1:11" s="15" customFormat="1" ht="30" customHeight="1" x14ac:dyDescent="0.25">
      <c r="A40" s="15" t="s">
        <v>142</v>
      </c>
      <c r="C40" s="15" t="s">
        <v>172</v>
      </c>
      <c r="E40" s="16">
        <v>4587397242</v>
      </c>
      <c r="G40" s="26">
        <f t="shared" si="6"/>
        <v>1.6666666666666666E-2</v>
      </c>
      <c r="I40" s="16">
        <v>4587397242</v>
      </c>
      <c r="K40" s="20">
        <f t="shared" si="7"/>
        <v>1.6666666666666666E-2</v>
      </c>
    </row>
    <row r="41" spans="1:11" s="15" customFormat="1" ht="30" customHeight="1" x14ac:dyDescent="0.25">
      <c r="A41" s="15" t="s">
        <v>119</v>
      </c>
      <c r="C41" s="15" t="s">
        <v>173</v>
      </c>
      <c r="E41" s="16">
        <v>726027390</v>
      </c>
      <c r="G41" s="26">
        <f t="shared" si="6"/>
        <v>1.6666666666666666E-2</v>
      </c>
      <c r="I41" s="16">
        <v>726027390</v>
      </c>
      <c r="K41" s="20">
        <f t="shared" si="7"/>
        <v>1.6666666666666666E-2</v>
      </c>
    </row>
    <row r="42" spans="1:11" s="17" customFormat="1" ht="30" customHeight="1" x14ac:dyDescent="0.25"/>
    <row r="43" spans="1:11" s="17" customFormat="1" ht="30" customHeight="1" thickBot="1" x14ac:dyDescent="0.3">
      <c r="E43" s="21">
        <f>SUM(E9:E42)</f>
        <v>51444159914</v>
      </c>
      <c r="F43" s="18">
        <f t="shared" ref="F43:K43" si="8">SUM(F9:F42)</f>
        <v>0</v>
      </c>
      <c r="G43" s="19"/>
      <c r="H43" s="18">
        <f t="shared" si="8"/>
        <v>0</v>
      </c>
      <c r="I43" s="18">
        <f t="shared" si="8"/>
        <v>262290987765</v>
      </c>
      <c r="J43" s="18">
        <f t="shared" si="8"/>
        <v>0</v>
      </c>
      <c r="K43" s="19"/>
    </row>
    <row r="44" spans="1:11" s="17" customFormat="1" ht="30" customHeight="1" thickTop="1" x14ac:dyDescent="0.25"/>
    <row r="45" spans="1:11" s="17" customFormat="1" ht="30" customHeight="1" x14ac:dyDescent="0.25"/>
  </sheetData>
  <autoFilter ref="A8:K41" xr:uid="{939DA6B8-FED7-428E-8F9A-92A21C0E607F}"/>
  <mergeCells count="12">
    <mergeCell ref="I8"/>
    <mergeCell ref="K8"/>
    <mergeCell ref="I7:K7"/>
    <mergeCell ref="B1:F1"/>
    <mergeCell ref="B2:F2"/>
    <mergeCell ref="B3:F3"/>
    <mergeCell ref="A8"/>
    <mergeCell ref="C8"/>
    <mergeCell ref="A7:C7"/>
    <mergeCell ref="E8"/>
    <mergeCell ref="G8"/>
    <mergeCell ref="E7:G7"/>
  </mergeCells>
  <pageMargins left="0.7" right="0.7" top="0.75" bottom="0.75" header="0.3" footer="0.3"/>
  <pageSetup scale="5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51"/>
  <sheetViews>
    <sheetView rightToLeft="1" view="pageBreakPreview" zoomScale="60" zoomScaleNormal="100" workbookViewId="0">
      <selection activeCell="AI15" sqref="AI15"/>
    </sheetView>
  </sheetViews>
  <sheetFormatPr defaultRowHeight="18.75" x14ac:dyDescent="0.45"/>
  <cols>
    <col min="1" max="1" width="28.5703125" style="3" bestFit="1" customWidth="1"/>
    <col min="2" max="2" width="1" style="3" customWidth="1"/>
    <col min="3" max="3" width="14" style="3" bestFit="1" customWidth="1"/>
    <col min="4" max="4" width="1" style="3" customWidth="1"/>
    <col min="5" max="5" width="13.42578125" style="3" bestFit="1" customWidth="1"/>
    <col min="6" max="6" width="1" style="3" customWidth="1"/>
    <col min="7" max="7" width="8" style="3" bestFit="1" customWidth="1"/>
    <col min="8" max="8" width="1" style="3" customWidth="1"/>
    <col min="9" max="9" width="16.5703125" style="3" bestFit="1" customWidth="1"/>
    <col min="10" max="10" width="1" style="3" customWidth="1"/>
    <col min="11" max="11" width="13.42578125" style="3" bestFit="1" customWidth="1"/>
    <col min="12" max="12" width="1" style="3" customWidth="1"/>
    <col min="13" max="13" width="16.5703125" style="3" bestFit="1" customWidth="1"/>
    <col min="14" max="14" width="1" style="3" customWidth="1"/>
    <col min="15" max="15" width="17.140625" style="3" bestFit="1" customWidth="1"/>
    <col min="16" max="16" width="1" style="3" customWidth="1"/>
    <col min="17" max="17" width="12.140625" style="3" bestFit="1" customWidth="1"/>
    <col min="18" max="18" width="1" style="3" customWidth="1"/>
    <col min="19" max="19" width="17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19" ht="21" x14ac:dyDescent="0.4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45">
      <c r="A2" s="2" t="s">
        <v>175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21" x14ac:dyDescent="0.4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45">
      <c r="D4" s="4"/>
      <c r="E4" s="4"/>
      <c r="F4" s="4"/>
      <c r="G4" s="4"/>
      <c r="H4" s="4"/>
    </row>
    <row r="5" spans="1:19" ht="21" x14ac:dyDescent="0.45">
      <c r="A5" s="10" t="s">
        <v>242</v>
      </c>
      <c r="D5" s="4"/>
      <c r="E5" s="4"/>
      <c r="F5" s="4"/>
      <c r="G5" s="4"/>
      <c r="H5" s="4"/>
    </row>
    <row r="7" spans="1:19" ht="21" x14ac:dyDescent="0.45">
      <c r="A7" s="8" t="s">
        <v>176</v>
      </c>
      <c r="B7" s="8" t="s">
        <v>176</v>
      </c>
      <c r="C7" s="8" t="s">
        <v>176</v>
      </c>
      <c r="D7" s="8" t="s">
        <v>176</v>
      </c>
      <c r="E7" s="8" t="s">
        <v>176</v>
      </c>
      <c r="F7" s="8" t="s">
        <v>176</v>
      </c>
      <c r="G7" s="8" t="s">
        <v>176</v>
      </c>
      <c r="H7" s="11"/>
      <c r="I7" s="8" t="s">
        <v>177</v>
      </c>
      <c r="J7" s="8" t="s">
        <v>177</v>
      </c>
      <c r="K7" s="8" t="s">
        <v>177</v>
      </c>
      <c r="L7" s="8" t="s">
        <v>177</v>
      </c>
      <c r="M7" s="8" t="s">
        <v>177</v>
      </c>
      <c r="N7" s="12"/>
      <c r="O7" s="8" t="s">
        <v>178</v>
      </c>
      <c r="P7" s="8" t="s">
        <v>178</v>
      </c>
      <c r="Q7" s="8" t="s">
        <v>178</v>
      </c>
      <c r="R7" s="8" t="s">
        <v>178</v>
      </c>
      <c r="S7" s="8" t="s">
        <v>178</v>
      </c>
    </row>
    <row r="8" spans="1:19" s="15" customFormat="1" ht="27.75" customHeight="1" x14ac:dyDescent="0.25">
      <c r="A8" s="8" t="s">
        <v>179</v>
      </c>
      <c r="B8" s="27"/>
      <c r="C8" s="8" t="s">
        <v>180</v>
      </c>
      <c r="D8" s="27"/>
      <c r="E8" s="8" t="s">
        <v>39</v>
      </c>
      <c r="F8" s="27"/>
      <c r="G8" s="8" t="s">
        <v>40</v>
      </c>
      <c r="H8" s="27"/>
      <c r="I8" s="8" t="s">
        <v>181</v>
      </c>
      <c r="J8" s="27"/>
      <c r="K8" s="8" t="s">
        <v>182</v>
      </c>
      <c r="L8" s="27"/>
      <c r="M8" s="8" t="s">
        <v>183</v>
      </c>
      <c r="N8" s="27"/>
      <c r="O8" s="8" t="s">
        <v>181</v>
      </c>
      <c r="P8" s="27"/>
      <c r="Q8" s="8" t="s">
        <v>182</v>
      </c>
      <c r="R8" s="27"/>
      <c r="S8" s="8" t="s">
        <v>183</v>
      </c>
    </row>
    <row r="9" spans="1:19" s="15" customFormat="1" ht="27.75" customHeight="1" x14ac:dyDescent="0.25">
      <c r="A9" s="15" t="s">
        <v>90</v>
      </c>
      <c r="C9" s="15" t="s">
        <v>32</v>
      </c>
      <c r="E9" s="15" t="s">
        <v>92</v>
      </c>
      <c r="G9" s="16">
        <v>23</v>
      </c>
      <c r="I9" s="16">
        <v>8856783691</v>
      </c>
      <c r="K9" s="15" t="s">
        <v>32</v>
      </c>
      <c r="M9" s="16">
        <v>8856783691</v>
      </c>
      <c r="O9" s="16">
        <v>25204926201</v>
      </c>
      <c r="Q9" s="15" t="s">
        <v>32</v>
      </c>
      <c r="S9" s="16">
        <v>25204926201</v>
      </c>
    </row>
    <row r="10" spans="1:19" s="15" customFormat="1" ht="27.75" customHeight="1" x14ac:dyDescent="0.25">
      <c r="A10" s="15" t="s">
        <v>84</v>
      </c>
      <c r="C10" s="15" t="s">
        <v>32</v>
      </c>
      <c r="E10" s="15" t="s">
        <v>86</v>
      </c>
      <c r="G10" s="16">
        <v>17</v>
      </c>
      <c r="I10" s="16">
        <v>1460601564</v>
      </c>
      <c r="K10" s="15" t="s">
        <v>32</v>
      </c>
      <c r="M10" s="16">
        <v>1460601564</v>
      </c>
      <c r="O10" s="16">
        <v>5294917774</v>
      </c>
      <c r="Q10" s="15" t="s">
        <v>32</v>
      </c>
      <c r="S10" s="16">
        <v>5294917774</v>
      </c>
    </row>
    <row r="11" spans="1:19" s="15" customFormat="1" ht="27.75" customHeight="1" x14ac:dyDescent="0.25">
      <c r="A11" s="15" t="s">
        <v>87</v>
      </c>
      <c r="C11" s="15" t="s">
        <v>32</v>
      </c>
      <c r="E11" s="15" t="s">
        <v>89</v>
      </c>
      <c r="G11" s="16">
        <v>16</v>
      </c>
      <c r="I11" s="16">
        <v>346225099</v>
      </c>
      <c r="K11" s="15" t="s">
        <v>32</v>
      </c>
      <c r="M11" s="16">
        <v>346225099</v>
      </c>
      <c r="O11" s="16">
        <v>1695132106</v>
      </c>
      <c r="Q11" s="15" t="s">
        <v>32</v>
      </c>
      <c r="S11" s="16">
        <v>1695132106</v>
      </c>
    </row>
    <row r="12" spans="1:19" s="15" customFormat="1" ht="27.75" customHeight="1" x14ac:dyDescent="0.25">
      <c r="A12" s="15" t="s">
        <v>78</v>
      </c>
      <c r="C12" s="15" t="s">
        <v>32</v>
      </c>
      <c r="E12" s="15" t="s">
        <v>80</v>
      </c>
      <c r="G12" s="16">
        <v>18</v>
      </c>
      <c r="I12" s="16">
        <v>368327661</v>
      </c>
      <c r="K12" s="15" t="s">
        <v>32</v>
      </c>
      <c r="M12" s="16">
        <v>368327661</v>
      </c>
      <c r="O12" s="16">
        <v>1942013791</v>
      </c>
      <c r="Q12" s="15" t="s">
        <v>32</v>
      </c>
      <c r="S12" s="16">
        <v>1942013791</v>
      </c>
    </row>
    <row r="13" spans="1:19" s="15" customFormat="1" ht="27.75" customHeight="1" x14ac:dyDescent="0.25">
      <c r="A13" s="15" t="s">
        <v>72</v>
      </c>
      <c r="C13" s="15" t="s">
        <v>32</v>
      </c>
      <c r="E13" s="15" t="s">
        <v>74</v>
      </c>
      <c r="G13" s="16">
        <v>18</v>
      </c>
      <c r="I13" s="16">
        <v>11832235426</v>
      </c>
      <c r="K13" s="15" t="s">
        <v>32</v>
      </c>
      <c r="M13" s="16">
        <v>11832235426</v>
      </c>
      <c r="O13" s="16">
        <v>20131472057</v>
      </c>
      <c r="Q13" s="15" t="s">
        <v>32</v>
      </c>
      <c r="S13" s="16">
        <v>20131472057</v>
      </c>
    </row>
    <row r="14" spans="1:19" s="15" customFormat="1" ht="27.75" customHeight="1" x14ac:dyDescent="0.25">
      <c r="A14" s="15" t="s">
        <v>81</v>
      </c>
      <c r="C14" s="15" t="s">
        <v>32</v>
      </c>
      <c r="E14" s="15" t="s">
        <v>83</v>
      </c>
      <c r="G14" s="16">
        <v>18</v>
      </c>
      <c r="I14" s="16">
        <v>475335468</v>
      </c>
      <c r="K14" s="15" t="s">
        <v>32</v>
      </c>
      <c r="M14" s="16">
        <v>475335468</v>
      </c>
      <c r="O14" s="16">
        <v>2260674161</v>
      </c>
      <c r="Q14" s="15" t="s">
        <v>32</v>
      </c>
      <c r="S14" s="16">
        <v>2260674161</v>
      </c>
    </row>
    <row r="15" spans="1:19" s="15" customFormat="1" ht="27.75" customHeight="1" x14ac:dyDescent="0.25">
      <c r="A15" s="15" t="s">
        <v>75</v>
      </c>
      <c r="C15" s="15" t="s">
        <v>32</v>
      </c>
      <c r="E15" s="15" t="s">
        <v>77</v>
      </c>
      <c r="G15" s="16">
        <v>18</v>
      </c>
      <c r="I15" s="16">
        <v>886066431</v>
      </c>
      <c r="K15" s="15" t="s">
        <v>32</v>
      </c>
      <c r="M15" s="16">
        <v>886066431</v>
      </c>
      <c r="O15" s="16">
        <v>1305235973</v>
      </c>
      <c r="Q15" s="15" t="s">
        <v>32</v>
      </c>
      <c r="S15" s="16">
        <v>1305235973</v>
      </c>
    </row>
    <row r="16" spans="1:19" s="15" customFormat="1" ht="27.75" customHeight="1" x14ac:dyDescent="0.25">
      <c r="A16" s="15" t="s">
        <v>107</v>
      </c>
      <c r="C16" s="16">
        <v>17</v>
      </c>
      <c r="E16" s="15" t="s">
        <v>32</v>
      </c>
      <c r="G16" s="16">
        <v>20</v>
      </c>
      <c r="I16" s="16">
        <v>0</v>
      </c>
      <c r="K16" s="16">
        <v>0</v>
      </c>
      <c r="M16" s="16">
        <v>0</v>
      </c>
      <c r="O16" s="16">
        <v>1760753</v>
      </c>
      <c r="Q16" s="16">
        <v>0</v>
      </c>
      <c r="S16" s="16">
        <v>1760753</v>
      </c>
    </row>
    <row r="17" spans="1:19" s="15" customFormat="1" ht="27.75" customHeight="1" x14ac:dyDescent="0.25">
      <c r="A17" s="15" t="s">
        <v>111</v>
      </c>
      <c r="C17" s="16">
        <v>16</v>
      </c>
      <c r="E17" s="15" t="s">
        <v>32</v>
      </c>
      <c r="G17" s="16">
        <v>22</v>
      </c>
      <c r="I17" s="16">
        <v>10906041072</v>
      </c>
      <c r="K17" s="16">
        <v>-1971961</v>
      </c>
      <c r="M17" s="16">
        <v>10908013033</v>
      </c>
      <c r="O17" s="16">
        <v>139570453893</v>
      </c>
      <c r="Q17" s="16">
        <v>59286234</v>
      </c>
      <c r="S17" s="16">
        <v>139511167659</v>
      </c>
    </row>
    <row r="18" spans="1:19" s="15" customFormat="1" ht="27.75" customHeight="1" x14ac:dyDescent="0.25">
      <c r="A18" s="15" t="s">
        <v>119</v>
      </c>
      <c r="C18" s="16">
        <v>6</v>
      </c>
      <c r="E18" s="15" t="s">
        <v>32</v>
      </c>
      <c r="G18" s="16">
        <v>22</v>
      </c>
      <c r="I18" s="16">
        <v>0</v>
      </c>
      <c r="K18" s="16">
        <v>0</v>
      </c>
      <c r="M18" s="16">
        <v>0</v>
      </c>
      <c r="O18" s="16">
        <v>1020821886</v>
      </c>
      <c r="Q18" s="16">
        <v>0</v>
      </c>
      <c r="S18" s="16">
        <v>1020821886</v>
      </c>
    </row>
    <row r="19" spans="1:19" s="15" customFormat="1" ht="27.75" customHeight="1" x14ac:dyDescent="0.25">
      <c r="A19" s="15" t="s">
        <v>119</v>
      </c>
      <c r="C19" s="16">
        <v>9</v>
      </c>
      <c r="E19" s="15" t="s">
        <v>32</v>
      </c>
      <c r="G19" s="16">
        <v>22</v>
      </c>
      <c r="I19" s="16">
        <v>0</v>
      </c>
      <c r="K19" s="16">
        <v>0</v>
      </c>
      <c r="M19" s="16">
        <v>0</v>
      </c>
      <c r="O19" s="16">
        <v>2128767090</v>
      </c>
      <c r="Q19" s="16">
        <v>0</v>
      </c>
      <c r="S19" s="16">
        <v>2128767090</v>
      </c>
    </row>
    <row r="20" spans="1:19" s="15" customFormat="1" ht="27.75" customHeight="1" x14ac:dyDescent="0.25">
      <c r="A20" s="15" t="s">
        <v>119</v>
      </c>
      <c r="C20" s="16">
        <v>6</v>
      </c>
      <c r="E20" s="15" t="s">
        <v>32</v>
      </c>
      <c r="G20" s="16">
        <v>22</v>
      </c>
      <c r="I20" s="16">
        <v>0</v>
      </c>
      <c r="K20" s="16">
        <v>0</v>
      </c>
      <c r="M20" s="16">
        <v>0</v>
      </c>
      <c r="O20" s="16">
        <v>3773013660</v>
      </c>
      <c r="Q20" s="16">
        <v>0</v>
      </c>
      <c r="S20" s="16">
        <v>3773013660</v>
      </c>
    </row>
    <row r="21" spans="1:19" s="15" customFormat="1" ht="27.75" customHeight="1" x14ac:dyDescent="0.25">
      <c r="A21" s="15" t="s">
        <v>119</v>
      </c>
      <c r="C21" s="16">
        <v>12</v>
      </c>
      <c r="E21" s="15" t="s">
        <v>32</v>
      </c>
      <c r="G21" s="16">
        <v>22</v>
      </c>
      <c r="I21" s="16">
        <v>0</v>
      </c>
      <c r="K21" s="16">
        <v>0</v>
      </c>
      <c r="M21" s="16">
        <v>0</v>
      </c>
      <c r="O21" s="16">
        <v>342739692</v>
      </c>
      <c r="Q21" s="16">
        <v>0</v>
      </c>
      <c r="S21" s="16">
        <v>342739692</v>
      </c>
    </row>
    <row r="22" spans="1:19" s="15" customFormat="1" ht="27.75" customHeight="1" x14ac:dyDescent="0.25">
      <c r="A22" s="15" t="s">
        <v>122</v>
      </c>
      <c r="C22" s="16">
        <v>20</v>
      </c>
      <c r="E22" s="15" t="s">
        <v>32</v>
      </c>
      <c r="G22" s="16">
        <v>22</v>
      </c>
      <c r="I22" s="16">
        <v>1331506836</v>
      </c>
      <c r="K22" s="16">
        <v>-12941204</v>
      </c>
      <c r="M22" s="16">
        <v>1344448040</v>
      </c>
      <c r="O22" s="16">
        <v>9024657444</v>
      </c>
      <c r="Q22" s="16">
        <v>0</v>
      </c>
      <c r="S22" s="16">
        <v>9024657444</v>
      </c>
    </row>
    <row r="23" spans="1:19" s="15" customFormat="1" ht="27.75" customHeight="1" x14ac:dyDescent="0.25">
      <c r="A23" s="15" t="s">
        <v>122</v>
      </c>
      <c r="C23" s="16">
        <v>24</v>
      </c>
      <c r="E23" s="15" t="s">
        <v>32</v>
      </c>
      <c r="G23" s="16">
        <v>22</v>
      </c>
      <c r="I23" s="16">
        <v>687945180</v>
      </c>
      <c r="K23" s="16">
        <v>1132649</v>
      </c>
      <c r="M23" s="16">
        <v>686812531</v>
      </c>
      <c r="O23" s="16">
        <v>2907123180</v>
      </c>
      <c r="Q23" s="16">
        <v>5985830</v>
      </c>
      <c r="S23" s="16">
        <v>2901137350</v>
      </c>
    </row>
    <row r="24" spans="1:19" s="15" customFormat="1" ht="27.75" customHeight="1" x14ac:dyDescent="0.25">
      <c r="A24" s="15" t="s">
        <v>122</v>
      </c>
      <c r="C24" s="16">
        <v>25</v>
      </c>
      <c r="E24" s="15" t="s">
        <v>32</v>
      </c>
      <c r="G24" s="16">
        <v>22</v>
      </c>
      <c r="I24" s="16">
        <v>0</v>
      </c>
      <c r="K24" s="16">
        <v>-2507207</v>
      </c>
      <c r="M24" s="16">
        <v>2507207</v>
      </c>
      <c r="O24" s="16">
        <v>2174794440</v>
      </c>
      <c r="Q24" s="16">
        <v>0</v>
      </c>
      <c r="S24" s="16">
        <v>2174794440</v>
      </c>
    </row>
    <row r="25" spans="1:19" s="15" customFormat="1" ht="27.75" customHeight="1" x14ac:dyDescent="0.25">
      <c r="A25" s="15" t="s">
        <v>122</v>
      </c>
      <c r="C25" s="16">
        <v>27</v>
      </c>
      <c r="E25" s="15" t="s">
        <v>32</v>
      </c>
      <c r="G25" s="16">
        <v>22</v>
      </c>
      <c r="I25" s="16">
        <v>802602710</v>
      </c>
      <c r="K25" s="16">
        <v>1117220</v>
      </c>
      <c r="M25" s="16">
        <v>801485490</v>
      </c>
      <c r="O25" s="16">
        <v>3313972480</v>
      </c>
      <c r="Q25" s="16">
        <v>6318389</v>
      </c>
      <c r="S25" s="16">
        <v>3307654091</v>
      </c>
    </row>
    <row r="26" spans="1:19" s="15" customFormat="1" ht="27.75" customHeight="1" x14ac:dyDescent="0.25">
      <c r="A26" s="15" t="s">
        <v>119</v>
      </c>
      <c r="C26" s="16">
        <v>31</v>
      </c>
      <c r="E26" s="15" t="s">
        <v>32</v>
      </c>
      <c r="G26" s="16">
        <v>22</v>
      </c>
      <c r="I26" s="16">
        <v>1698904098</v>
      </c>
      <c r="K26" s="16">
        <v>0</v>
      </c>
      <c r="M26" s="16">
        <v>1698904098</v>
      </c>
      <c r="O26" s="16">
        <v>12698219115</v>
      </c>
      <c r="Q26" s="16">
        <v>0</v>
      </c>
      <c r="S26" s="16">
        <v>12698219115</v>
      </c>
    </row>
    <row r="27" spans="1:19" s="15" customFormat="1" ht="27.75" customHeight="1" x14ac:dyDescent="0.25">
      <c r="A27" s="15" t="s">
        <v>119</v>
      </c>
      <c r="C27" s="16">
        <v>22</v>
      </c>
      <c r="E27" s="15" t="s">
        <v>32</v>
      </c>
      <c r="G27" s="16">
        <v>22</v>
      </c>
      <c r="I27" s="16">
        <v>0</v>
      </c>
      <c r="K27" s="16">
        <v>0</v>
      </c>
      <c r="M27" s="16">
        <v>0</v>
      </c>
      <c r="O27" s="16">
        <v>1415753391</v>
      </c>
      <c r="Q27" s="16">
        <v>0</v>
      </c>
      <c r="S27" s="16">
        <v>1415753391</v>
      </c>
    </row>
    <row r="28" spans="1:19" s="15" customFormat="1" ht="27.75" customHeight="1" x14ac:dyDescent="0.25">
      <c r="A28" s="15" t="s">
        <v>119</v>
      </c>
      <c r="C28" s="16">
        <v>23</v>
      </c>
      <c r="E28" s="15" t="s">
        <v>32</v>
      </c>
      <c r="G28" s="16">
        <v>22</v>
      </c>
      <c r="I28" s="16">
        <v>718041077</v>
      </c>
      <c r="K28" s="16">
        <v>-4907736</v>
      </c>
      <c r="M28" s="16">
        <v>722948813</v>
      </c>
      <c r="O28" s="16">
        <v>5386397217</v>
      </c>
      <c r="Q28" s="16">
        <v>350986</v>
      </c>
      <c r="S28" s="16">
        <v>5386046231</v>
      </c>
    </row>
    <row r="29" spans="1:19" s="15" customFormat="1" ht="27.75" customHeight="1" x14ac:dyDescent="0.25">
      <c r="A29" s="15" t="s">
        <v>119</v>
      </c>
      <c r="C29" s="16">
        <v>24</v>
      </c>
      <c r="E29" s="15" t="s">
        <v>32</v>
      </c>
      <c r="G29" s="16">
        <v>22</v>
      </c>
      <c r="I29" s="16">
        <v>1132602718</v>
      </c>
      <c r="K29" s="16">
        <v>-5419399</v>
      </c>
      <c r="M29" s="16">
        <v>1138022117</v>
      </c>
      <c r="O29" s="16">
        <v>4138356085</v>
      </c>
      <c r="Q29" s="16">
        <v>548978</v>
      </c>
      <c r="S29" s="16">
        <v>4137807107</v>
      </c>
    </row>
    <row r="30" spans="1:19" s="15" customFormat="1" ht="27.75" customHeight="1" x14ac:dyDescent="0.25">
      <c r="A30" s="15" t="s">
        <v>119</v>
      </c>
      <c r="C30" s="16">
        <v>27</v>
      </c>
      <c r="E30" s="15" t="s">
        <v>32</v>
      </c>
      <c r="G30" s="16">
        <v>22</v>
      </c>
      <c r="I30" s="16">
        <v>99320544</v>
      </c>
      <c r="K30" s="16">
        <v>-1273015</v>
      </c>
      <c r="M30" s="16">
        <v>100593559</v>
      </c>
      <c r="O30" s="16">
        <v>2677298573</v>
      </c>
      <c r="Q30" s="16">
        <v>0</v>
      </c>
      <c r="S30" s="16">
        <v>2677298573</v>
      </c>
    </row>
    <row r="31" spans="1:19" s="15" customFormat="1" ht="27.75" customHeight="1" x14ac:dyDescent="0.25">
      <c r="A31" s="15" t="s">
        <v>119</v>
      </c>
      <c r="C31" s="16">
        <v>7</v>
      </c>
      <c r="E31" s="15" t="s">
        <v>32</v>
      </c>
      <c r="G31" s="16">
        <v>22</v>
      </c>
      <c r="I31" s="16">
        <v>0</v>
      </c>
      <c r="K31" s="16">
        <v>-1119466</v>
      </c>
      <c r="M31" s="16">
        <v>1119466</v>
      </c>
      <c r="O31" s="16">
        <v>2836734208</v>
      </c>
      <c r="Q31" s="16">
        <v>0</v>
      </c>
      <c r="S31" s="16">
        <v>2836734208</v>
      </c>
    </row>
    <row r="32" spans="1:19" s="15" customFormat="1" ht="27.75" customHeight="1" x14ac:dyDescent="0.25">
      <c r="A32" s="15" t="s">
        <v>119</v>
      </c>
      <c r="C32" s="16">
        <v>7</v>
      </c>
      <c r="E32" s="15" t="s">
        <v>32</v>
      </c>
      <c r="G32" s="16">
        <v>22</v>
      </c>
      <c r="I32" s="16">
        <v>0</v>
      </c>
      <c r="K32" s="16">
        <v>-554690</v>
      </c>
      <c r="M32" s="16">
        <v>554690</v>
      </c>
      <c r="O32" s="16">
        <v>1405589020</v>
      </c>
      <c r="Q32" s="16">
        <v>0</v>
      </c>
      <c r="S32" s="16">
        <v>1405589020</v>
      </c>
    </row>
    <row r="33" spans="1:19" s="15" customFormat="1" ht="27.75" customHeight="1" x14ac:dyDescent="0.25">
      <c r="A33" s="15" t="s">
        <v>122</v>
      </c>
      <c r="C33" s="16">
        <v>18</v>
      </c>
      <c r="E33" s="15" t="s">
        <v>32</v>
      </c>
      <c r="G33" s="16">
        <v>22</v>
      </c>
      <c r="I33" s="16">
        <v>199726020</v>
      </c>
      <c r="K33" s="16">
        <v>-1191613</v>
      </c>
      <c r="M33" s="16">
        <v>200917633</v>
      </c>
      <c r="O33" s="16">
        <v>525205460</v>
      </c>
      <c r="Q33" s="16">
        <v>295188</v>
      </c>
      <c r="S33" s="16">
        <v>524910272</v>
      </c>
    </row>
    <row r="34" spans="1:19" s="15" customFormat="1" ht="27.75" customHeight="1" x14ac:dyDescent="0.25">
      <c r="A34" s="15" t="s">
        <v>122</v>
      </c>
      <c r="C34" s="16">
        <v>20</v>
      </c>
      <c r="E34" s="15" t="s">
        <v>32</v>
      </c>
      <c r="G34" s="16">
        <v>22</v>
      </c>
      <c r="I34" s="16">
        <v>6280273947</v>
      </c>
      <c r="K34" s="16">
        <v>-9813756</v>
      </c>
      <c r="M34" s="16">
        <v>6290087703</v>
      </c>
      <c r="O34" s="16">
        <v>15290136921</v>
      </c>
      <c r="Q34" s="16">
        <v>24588295</v>
      </c>
      <c r="S34" s="16">
        <v>15265548626</v>
      </c>
    </row>
    <row r="35" spans="1:19" s="15" customFormat="1" ht="27.75" customHeight="1" x14ac:dyDescent="0.25">
      <c r="A35" s="15" t="s">
        <v>142</v>
      </c>
      <c r="C35" s="16">
        <v>21</v>
      </c>
      <c r="E35" s="15" t="s">
        <v>32</v>
      </c>
      <c r="G35" s="16">
        <v>22</v>
      </c>
      <c r="I35" s="16">
        <v>72600</v>
      </c>
      <c r="K35" s="16">
        <v>-545</v>
      </c>
      <c r="M35" s="16">
        <v>73145</v>
      </c>
      <c r="O35" s="16">
        <v>5663166154</v>
      </c>
      <c r="Q35" s="16">
        <v>0</v>
      </c>
      <c r="S35" s="16">
        <v>5663166154</v>
      </c>
    </row>
    <row r="36" spans="1:19" s="15" customFormat="1" ht="27.75" customHeight="1" x14ac:dyDescent="0.25">
      <c r="A36" s="15" t="s">
        <v>142</v>
      </c>
      <c r="C36" s="16">
        <v>25</v>
      </c>
      <c r="E36" s="15" t="s">
        <v>32</v>
      </c>
      <c r="G36" s="16">
        <v>22</v>
      </c>
      <c r="I36" s="16">
        <v>406575337</v>
      </c>
      <c r="K36" s="16">
        <v>-9475231</v>
      </c>
      <c r="M36" s="16">
        <v>416050568</v>
      </c>
      <c r="O36" s="16">
        <v>2555616404</v>
      </c>
      <c r="Q36" s="16">
        <v>1582461</v>
      </c>
      <c r="S36" s="16">
        <v>2554033943</v>
      </c>
    </row>
    <row r="37" spans="1:19" s="15" customFormat="1" ht="27.75" customHeight="1" x14ac:dyDescent="0.25">
      <c r="A37" s="15" t="s">
        <v>142</v>
      </c>
      <c r="C37" s="16">
        <v>28</v>
      </c>
      <c r="E37" s="15" t="s">
        <v>32</v>
      </c>
      <c r="G37" s="16">
        <v>22</v>
      </c>
      <c r="I37" s="16">
        <v>1016438353</v>
      </c>
      <c r="K37" s="16">
        <v>-18122417</v>
      </c>
      <c r="M37" s="16">
        <v>1034560770</v>
      </c>
      <c r="O37" s="16">
        <v>5953424639</v>
      </c>
      <c r="Q37" s="16">
        <v>4093920</v>
      </c>
      <c r="S37" s="16">
        <v>5949330719</v>
      </c>
    </row>
    <row r="38" spans="1:19" s="15" customFormat="1" ht="27.75" customHeight="1" x14ac:dyDescent="0.25">
      <c r="A38" s="15" t="s">
        <v>119</v>
      </c>
      <c r="C38" s="16">
        <v>3</v>
      </c>
      <c r="E38" s="15" t="s">
        <v>32</v>
      </c>
      <c r="G38" s="16">
        <v>22</v>
      </c>
      <c r="I38" s="16">
        <v>1125342439</v>
      </c>
      <c r="K38" s="16">
        <v>78895</v>
      </c>
      <c r="M38" s="16">
        <v>1125263544</v>
      </c>
      <c r="O38" s="16">
        <v>2141780771</v>
      </c>
      <c r="Q38" s="16">
        <v>2287970</v>
      </c>
      <c r="S38" s="16">
        <v>2139492801</v>
      </c>
    </row>
    <row r="39" spans="1:19" s="15" customFormat="1" ht="27.75" customHeight="1" x14ac:dyDescent="0.25">
      <c r="A39" s="15" t="s">
        <v>119</v>
      </c>
      <c r="C39" s="16">
        <v>4</v>
      </c>
      <c r="E39" s="15" t="s">
        <v>32</v>
      </c>
      <c r="G39" s="16">
        <v>22</v>
      </c>
      <c r="I39" s="16">
        <v>392054790</v>
      </c>
      <c r="K39" s="16">
        <v>-5080169</v>
      </c>
      <c r="M39" s="16">
        <v>397134959</v>
      </c>
      <c r="O39" s="16">
        <v>2156301345</v>
      </c>
      <c r="Q39" s="16">
        <v>28560</v>
      </c>
      <c r="S39" s="16">
        <v>2156272785</v>
      </c>
    </row>
    <row r="40" spans="1:19" s="15" customFormat="1" ht="27.75" customHeight="1" x14ac:dyDescent="0.25">
      <c r="A40" s="15" t="s">
        <v>119</v>
      </c>
      <c r="C40" s="16">
        <v>9</v>
      </c>
      <c r="E40" s="15" t="s">
        <v>32</v>
      </c>
      <c r="G40" s="16">
        <v>22</v>
      </c>
      <c r="I40" s="16">
        <v>2453972599</v>
      </c>
      <c r="K40" s="16">
        <v>-25456857</v>
      </c>
      <c r="M40" s="16">
        <v>2479429456</v>
      </c>
      <c r="O40" s="16">
        <v>6606849305</v>
      </c>
      <c r="Q40" s="16">
        <v>1502902</v>
      </c>
      <c r="S40" s="16">
        <v>6605346403</v>
      </c>
    </row>
    <row r="41" spans="1:19" s="15" customFormat="1" ht="27.75" customHeight="1" x14ac:dyDescent="0.25">
      <c r="A41" s="15" t="s">
        <v>119</v>
      </c>
      <c r="C41" s="16">
        <v>10</v>
      </c>
      <c r="E41" s="15" t="s">
        <v>32</v>
      </c>
      <c r="G41" s="16">
        <v>22</v>
      </c>
      <c r="I41" s="16">
        <v>1887671214</v>
      </c>
      <c r="K41" s="16">
        <v>-13665469</v>
      </c>
      <c r="M41" s="16">
        <v>1901336683</v>
      </c>
      <c r="O41" s="16">
        <v>4022191749</v>
      </c>
      <c r="Q41" s="16">
        <v>1720032</v>
      </c>
      <c r="S41" s="16">
        <v>4020471717</v>
      </c>
    </row>
    <row r="42" spans="1:19" s="15" customFormat="1" ht="27.75" customHeight="1" x14ac:dyDescent="0.25">
      <c r="A42" s="15" t="s">
        <v>119</v>
      </c>
      <c r="C42" s="16">
        <v>23</v>
      </c>
      <c r="E42" s="15" t="s">
        <v>32</v>
      </c>
      <c r="G42" s="16">
        <v>22</v>
      </c>
      <c r="I42" s="16">
        <v>3826164367</v>
      </c>
      <c r="K42" s="16">
        <v>2027171</v>
      </c>
      <c r="M42" s="16">
        <v>3824137196</v>
      </c>
      <c r="O42" s="16">
        <v>4813561623</v>
      </c>
      <c r="Q42" s="16">
        <v>18244545</v>
      </c>
      <c r="S42" s="16">
        <v>4795317078</v>
      </c>
    </row>
    <row r="43" spans="1:19" s="15" customFormat="1" ht="27.75" customHeight="1" x14ac:dyDescent="0.25">
      <c r="A43" s="15" t="s">
        <v>119</v>
      </c>
      <c r="C43" s="16">
        <v>23</v>
      </c>
      <c r="E43" s="15" t="s">
        <v>32</v>
      </c>
      <c r="G43" s="16">
        <v>22</v>
      </c>
      <c r="I43" s="16">
        <v>4051232861</v>
      </c>
      <c r="K43" s="16">
        <v>2146417</v>
      </c>
      <c r="M43" s="16">
        <v>4049086444</v>
      </c>
      <c r="O43" s="16">
        <v>5096712309</v>
      </c>
      <c r="Q43" s="16">
        <v>19317754</v>
      </c>
      <c r="S43" s="16">
        <v>5077394555</v>
      </c>
    </row>
    <row r="44" spans="1:19" s="15" customFormat="1" ht="27.75" customHeight="1" x14ac:dyDescent="0.25">
      <c r="A44" s="15" t="s">
        <v>122</v>
      </c>
      <c r="C44" s="16">
        <v>28</v>
      </c>
      <c r="E44" s="15" t="s">
        <v>32</v>
      </c>
      <c r="G44" s="16">
        <v>22</v>
      </c>
      <c r="I44" s="16">
        <v>2293150662</v>
      </c>
      <c r="K44" s="16">
        <v>1501054</v>
      </c>
      <c r="M44" s="16">
        <v>2291649608</v>
      </c>
      <c r="O44" s="16">
        <v>2515068468</v>
      </c>
      <c r="Q44" s="16">
        <v>6004218</v>
      </c>
      <c r="S44" s="16">
        <v>2509064250</v>
      </c>
    </row>
    <row r="45" spans="1:19" s="15" customFormat="1" ht="27.75" customHeight="1" x14ac:dyDescent="0.25">
      <c r="A45" s="15" t="s">
        <v>142</v>
      </c>
      <c r="C45" s="16">
        <v>6</v>
      </c>
      <c r="E45" s="15" t="s">
        <v>32</v>
      </c>
      <c r="G45" s="16">
        <v>22</v>
      </c>
      <c r="I45" s="16">
        <v>3630136975</v>
      </c>
      <c r="K45" s="16">
        <v>15744886</v>
      </c>
      <c r="M45" s="16">
        <v>3614392089</v>
      </c>
      <c r="O45" s="16">
        <v>3630136975</v>
      </c>
      <c r="Q45" s="16">
        <v>15744886</v>
      </c>
      <c r="S45" s="16">
        <v>3614392089</v>
      </c>
    </row>
    <row r="46" spans="1:19" s="15" customFormat="1" ht="27.75" customHeight="1" x14ac:dyDescent="0.25">
      <c r="A46" s="15" t="s">
        <v>122</v>
      </c>
      <c r="C46" s="16">
        <v>8</v>
      </c>
      <c r="E46" s="15" t="s">
        <v>32</v>
      </c>
      <c r="G46" s="16">
        <v>22</v>
      </c>
      <c r="I46" s="16">
        <v>1190958883</v>
      </c>
      <c r="K46" s="16">
        <v>7006404</v>
      </c>
      <c r="M46" s="16">
        <v>1183952479</v>
      </c>
      <c r="O46" s="16">
        <v>1190958883</v>
      </c>
      <c r="Q46" s="16">
        <v>7006404</v>
      </c>
      <c r="S46" s="16">
        <v>1183952479</v>
      </c>
    </row>
    <row r="47" spans="1:19" s="15" customFormat="1" ht="27.75" customHeight="1" x14ac:dyDescent="0.25">
      <c r="A47" s="15" t="s">
        <v>142</v>
      </c>
      <c r="C47" s="16">
        <v>8</v>
      </c>
      <c r="E47" s="15" t="s">
        <v>32</v>
      </c>
      <c r="G47" s="16">
        <v>22</v>
      </c>
      <c r="I47" s="16">
        <v>4587397242</v>
      </c>
      <c r="K47" s="16">
        <v>25993751</v>
      </c>
      <c r="M47" s="16">
        <v>4561403491</v>
      </c>
      <c r="O47" s="16">
        <v>4587397242</v>
      </c>
      <c r="Q47" s="16">
        <v>25993751</v>
      </c>
      <c r="S47" s="16">
        <v>4561403491</v>
      </c>
    </row>
    <row r="48" spans="1:19" s="15" customFormat="1" ht="27.75" customHeight="1" x14ac:dyDescent="0.25">
      <c r="A48" s="15" t="s">
        <v>119</v>
      </c>
      <c r="C48" s="16">
        <v>21</v>
      </c>
      <c r="E48" s="15" t="s">
        <v>32</v>
      </c>
      <c r="G48" s="16">
        <v>22</v>
      </c>
      <c r="I48" s="16">
        <v>726027390</v>
      </c>
      <c r="K48" s="16">
        <v>10903195</v>
      </c>
      <c r="M48" s="16">
        <v>715124195</v>
      </c>
      <c r="O48" s="16">
        <v>726027390</v>
      </c>
      <c r="Q48" s="16">
        <v>10903195</v>
      </c>
      <c r="S48" s="16">
        <v>715124195</v>
      </c>
    </row>
    <row r="49" spans="9:19" s="15" customFormat="1" ht="27.75" customHeight="1" x14ac:dyDescent="0.25"/>
    <row r="50" spans="9:19" s="15" customFormat="1" ht="27.75" customHeight="1" thickBot="1" x14ac:dyDescent="0.3">
      <c r="I50" s="22">
        <f>SUM(I9:I49)</f>
        <v>75669735254</v>
      </c>
      <c r="J50" s="22">
        <f t="shared" ref="J50:S50" si="0">SUM(J9:J49)</f>
        <v>0</v>
      </c>
      <c r="K50" s="22">
        <f t="shared" si="0"/>
        <v>-45849093</v>
      </c>
      <c r="L50" s="22">
        <f t="shared" si="0"/>
        <v>0</v>
      </c>
      <c r="M50" s="22">
        <f t="shared" si="0"/>
        <v>75715584347</v>
      </c>
      <c r="N50" s="22">
        <f t="shared" si="0"/>
        <v>0</v>
      </c>
      <c r="O50" s="22">
        <f t="shared" si="0"/>
        <v>320125359828</v>
      </c>
      <c r="P50" s="22">
        <f t="shared" si="0"/>
        <v>0</v>
      </c>
      <c r="Q50" s="22">
        <f t="shared" si="0"/>
        <v>211804498</v>
      </c>
      <c r="R50" s="22">
        <f t="shared" si="0"/>
        <v>0</v>
      </c>
      <c r="S50" s="22">
        <f t="shared" si="0"/>
        <v>319913555330</v>
      </c>
    </row>
    <row r="51" spans="9:19" s="15" customFormat="1" ht="27.75" customHeight="1" thickTop="1" x14ac:dyDescent="0.25"/>
  </sheetData>
  <mergeCells count="16">
    <mergeCell ref="A1:S1"/>
    <mergeCell ref="A3:S3"/>
    <mergeCell ref="A2:S2"/>
    <mergeCell ref="Q8"/>
    <mergeCell ref="S8"/>
    <mergeCell ref="O7:S7"/>
    <mergeCell ref="I8"/>
    <mergeCell ref="K8"/>
    <mergeCell ref="M8"/>
    <mergeCell ref="I7:M7"/>
    <mergeCell ref="O8"/>
    <mergeCell ref="A8"/>
    <mergeCell ref="C8"/>
    <mergeCell ref="E8"/>
    <mergeCell ref="G8"/>
    <mergeCell ref="A7:G7"/>
  </mergeCells>
  <printOptions horizontalCentered="1"/>
  <pageMargins left="0.2" right="0.2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21"/>
  <sheetViews>
    <sheetView rightToLeft="1" view="pageBreakPreview" zoomScale="60" zoomScaleNormal="100" workbookViewId="0">
      <selection sqref="A1:Y1"/>
    </sheetView>
  </sheetViews>
  <sheetFormatPr defaultRowHeight="22.5" x14ac:dyDescent="0.55000000000000004"/>
  <cols>
    <col min="1" max="1" width="29.42578125" style="29" bestFit="1" customWidth="1"/>
    <col min="2" max="2" width="1" style="29" customWidth="1"/>
    <col min="3" max="3" width="13" style="29" bestFit="1" customWidth="1"/>
    <col min="4" max="4" width="1" style="29" customWidth="1"/>
    <col min="5" max="5" width="19.85546875" style="29" bestFit="1" customWidth="1"/>
    <col min="6" max="6" width="1" style="29" customWidth="1"/>
    <col min="7" max="7" width="24" style="29" bestFit="1" customWidth="1"/>
    <col min="8" max="8" width="1" style="29" customWidth="1"/>
    <col min="9" max="9" width="12.5703125" style="29" bestFit="1" customWidth="1"/>
    <col min="10" max="10" width="1" style="29" customWidth="1"/>
    <col min="11" max="11" width="19.140625" style="29" bestFit="1" customWidth="1"/>
    <col min="12" max="12" width="1" style="29" customWidth="1"/>
    <col min="13" max="13" width="13" style="29" bestFit="1" customWidth="1"/>
    <col min="14" max="14" width="1" style="29" customWidth="1"/>
    <col min="15" max="15" width="16.85546875" style="29" bestFit="1" customWidth="1"/>
    <col min="16" max="16" width="1" style="29" customWidth="1"/>
    <col min="17" max="17" width="14" style="29" bestFit="1" customWidth="1"/>
    <col min="18" max="18" width="1" style="29" customWidth="1"/>
    <col min="19" max="19" width="14.140625" style="29" bestFit="1" customWidth="1"/>
    <col min="20" max="20" width="1" style="29" customWidth="1"/>
    <col min="21" max="21" width="19.5703125" style="29" bestFit="1" customWidth="1"/>
    <col min="22" max="22" width="1" style="29" customWidth="1"/>
    <col min="23" max="23" width="24" style="29" bestFit="1" customWidth="1"/>
    <col min="24" max="24" width="1" style="29" customWidth="1"/>
    <col min="25" max="25" width="23.140625" style="29" customWidth="1"/>
    <col min="26" max="26" width="1" style="29" customWidth="1"/>
    <col min="27" max="27" width="9.140625" style="30" customWidth="1"/>
    <col min="28" max="43" width="9.140625" style="30"/>
    <col min="44" max="16384" width="9.140625" style="29"/>
  </cols>
  <sheetData>
    <row r="1" spans="1:43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43" ht="24" x14ac:dyDescent="0.5500000000000000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spans="1:43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</row>
    <row r="4" spans="1:43" ht="24" x14ac:dyDescent="0.55000000000000004">
      <c r="A4" s="31" t="s">
        <v>223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43" ht="24" x14ac:dyDescent="0.55000000000000004">
      <c r="A5" s="31" t="s">
        <v>224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3"/>
    </row>
    <row r="6" spans="1:43" ht="24" x14ac:dyDescent="0.55000000000000004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3"/>
      <c r="Y6" s="33"/>
    </row>
    <row r="7" spans="1:43" s="37" customFormat="1" x14ac:dyDescent="0.55000000000000004">
      <c r="A7" s="36" t="s">
        <v>3</v>
      </c>
      <c r="C7" s="38" t="s">
        <v>4</v>
      </c>
      <c r="D7" s="38" t="s">
        <v>4</v>
      </c>
      <c r="E7" s="38" t="s">
        <v>4</v>
      </c>
      <c r="F7" s="38" t="s">
        <v>4</v>
      </c>
      <c r="G7" s="38" t="s">
        <v>4</v>
      </c>
      <c r="I7" s="38" t="s">
        <v>5</v>
      </c>
      <c r="J7" s="38" t="s">
        <v>5</v>
      </c>
      <c r="K7" s="38" t="s">
        <v>5</v>
      </c>
      <c r="L7" s="38" t="s">
        <v>5</v>
      </c>
      <c r="M7" s="38" t="s">
        <v>5</v>
      </c>
      <c r="N7" s="38" t="s">
        <v>5</v>
      </c>
      <c r="O7" s="38" t="s">
        <v>5</v>
      </c>
      <c r="Q7" s="38" t="s">
        <v>6</v>
      </c>
      <c r="R7" s="38" t="s">
        <v>6</v>
      </c>
      <c r="S7" s="38" t="s">
        <v>6</v>
      </c>
      <c r="T7" s="38" t="s">
        <v>6</v>
      </c>
      <c r="U7" s="38" t="s">
        <v>6</v>
      </c>
      <c r="V7" s="38" t="s">
        <v>6</v>
      </c>
      <c r="W7" s="38" t="s">
        <v>6</v>
      </c>
      <c r="X7" s="38" t="s">
        <v>6</v>
      </c>
      <c r="Y7" s="38" t="s">
        <v>6</v>
      </c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</row>
    <row r="8" spans="1:43" s="37" customFormat="1" x14ac:dyDescent="0.55000000000000004">
      <c r="A8" s="36" t="s">
        <v>3</v>
      </c>
      <c r="C8" s="36" t="s">
        <v>7</v>
      </c>
      <c r="D8" s="40"/>
      <c r="E8" s="36" t="s">
        <v>8</v>
      </c>
      <c r="F8" s="40"/>
      <c r="G8" s="36" t="s">
        <v>9</v>
      </c>
      <c r="H8" s="40"/>
      <c r="I8" s="36" t="s">
        <v>10</v>
      </c>
      <c r="J8" s="36" t="s">
        <v>10</v>
      </c>
      <c r="K8" s="36" t="s">
        <v>10</v>
      </c>
      <c r="L8" s="40"/>
      <c r="M8" s="36" t="s">
        <v>11</v>
      </c>
      <c r="N8" s="36" t="s">
        <v>11</v>
      </c>
      <c r="O8" s="36" t="s">
        <v>11</v>
      </c>
      <c r="P8" s="40"/>
      <c r="Q8" s="36" t="s">
        <v>7</v>
      </c>
      <c r="R8" s="40"/>
      <c r="S8" s="36" t="s">
        <v>12</v>
      </c>
      <c r="T8" s="40"/>
      <c r="U8" s="36" t="s">
        <v>8</v>
      </c>
      <c r="V8" s="40"/>
      <c r="W8" s="36" t="s">
        <v>9</v>
      </c>
      <c r="X8" s="40"/>
      <c r="Y8" s="36" t="s">
        <v>13</v>
      </c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</row>
    <row r="9" spans="1:43" s="37" customFormat="1" x14ac:dyDescent="0.55000000000000004">
      <c r="A9" s="38" t="s">
        <v>3</v>
      </c>
      <c r="C9" s="38" t="s">
        <v>7</v>
      </c>
      <c r="D9" s="41"/>
      <c r="E9" s="38" t="s">
        <v>8</v>
      </c>
      <c r="F9" s="41"/>
      <c r="G9" s="38" t="s">
        <v>9</v>
      </c>
      <c r="H9" s="41"/>
      <c r="I9" s="38" t="s">
        <v>7</v>
      </c>
      <c r="J9" s="41"/>
      <c r="K9" s="38" t="s">
        <v>8</v>
      </c>
      <c r="L9" s="41"/>
      <c r="M9" s="38" t="s">
        <v>7</v>
      </c>
      <c r="N9" s="41"/>
      <c r="O9" s="38" t="s">
        <v>14</v>
      </c>
      <c r="P9" s="41"/>
      <c r="Q9" s="38" t="s">
        <v>7</v>
      </c>
      <c r="R9" s="41"/>
      <c r="S9" s="38" t="s">
        <v>12</v>
      </c>
      <c r="T9" s="41"/>
      <c r="U9" s="38" t="s">
        <v>8</v>
      </c>
      <c r="V9" s="41"/>
      <c r="W9" s="38" t="s">
        <v>9</v>
      </c>
      <c r="X9" s="41"/>
      <c r="Y9" s="38" t="s">
        <v>13</v>
      </c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</row>
    <row r="10" spans="1:43" s="48" customFormat="1" ht="31.5" customHeight="1" x14ac:dyDescent="0.25">
      <c r="A10" s="48" t="s">
        <v>15</v>
      </c>
      <c r="C10" s="49">
        <v>4584690</v>
      </c>
      <c r="E10" s="49">
        <v>18904964766</v>
      </c>
      <c r="G10" s="49">
        <v>15312901277.52</v>
      </c>
      <c r="I10" s="49">
        <v>0</v>
      </c>
      <c r="K10" s="49">
        <v>0</v>
      </c>
      <c r="M10" s="49">
        <v>0</v>
      </c>
      <c r="O10" s="49">
        <v>0</v>
      </c>
      <c r="Q10" s="49">
        <v>4584690</v>
      </c>
      <c r="S10" s="49">
        <v>3520</v>
      </c>
      <c r="U10" s="49">
        <v>18904964766</v>
      </c>
      <c r="W10" s="49">
        <v>16042087052.639999</v>
      </c>
      <c r="Y10" s="50">
        <v>4.2440643512700743E-3</v>
      </c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</row>
    <row r="11" spans="1:43" s="48" customFormat="1" ht="31.5" customHeight="1" x14ac:dyDescent="0.25">
      <c r="A11" s="48" t="s">
        <v>16</v>
      </c>
      <c r="C11" s="49">
        <v>655029</v>
      </c>
      <c r="E11" s="49">
        <v>11417689281</v>
      </c>
      <c r="G11" s="49">
        <v>10528797607.366501</v>
      </c>
      <c r="I11" s="49">
        <v>13532</v>
      </c>
      <c r="K11" s="49">
        <v>222269517</v>
      </c>
      <c r="M11" s="49">
        <v>-90232</v>
      </c>
      <c r="O11" s="49">
        <v>1632451196</v>
      </c>
      <c r="Q11" s="49">
        <v>578329</v>
      </c>
      <c r="S11" s="49">
        <v>16330</v>
      </c>
      <c r="U11" s="49">
        <v>10067141504</v>
      </c>
      <c r="W11" s="49">
        <v>9387920100.2084999</v>
      </c>
      <c r="Y11" s="50">
        <v>2.4836504688652617E-3</v>
      </c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</row>
    <row r="12" spans="1:43" s="48" customFormat="1" ht="31.5" customHeight="1" x14ac:dyDescent="0.25">
      <c r="A12" s="48" t="s">
        <v>17</v>
      </c>
      <c r="C12" s="49">
        <v>3100000</v>
      </c>
      <c r="E12" s="49">
        <v>50420740500</v>
      </c>
      <c r="G12" s="49">
        <v>62863722000</v>
      </c>
      <c r="I12" s="49">
        <v>0</v>
      </c>
      <c r="K12" s="49">
        <v>0</v>
      </c>
      <c r="M12" s="49">
        <v>0</v>
      </c>
      <c r="O12" s="49">
        <v>0</v>
      </c>
      <c r="Q12" s="49">
        <v>3100000</v>
      </c>
      <c r="S12" s="49">
        <v>21250</v>
      </c>
      <c r="U12" s="49">
        <v>50420740500</v>
      </c>
      <c r="W12" s="49">
        <v>65483043750</v>
      </c>
      <c r="Y12" s="50">
        <v>1.7324070782068105E-2</v>
      </c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</row>
    <row r="13" spans="1:43" s="48" customFormat="1" ht="31.5" customHeight="1" x14ac:dyDescent="0.25">
      <c r="A13" s="48" t="s">
        <v>18</v>
      </c>
      <c r="C13" s="49">
        <v>1</v>
      </c>
      <c r="E13" s="49">
        <v>13792</v>
      </c>
      <c r="G13" s="49">
        <v>15447.537</v>
      </c>
      <c r="I13" s="49">
        <v>0</v>
      </c>
      <c r="K13" s="49">
        <v>0</v>
      </c>
      <c r="M13" s="49">
        <v>-1</v>
      </c>
      <c r="O13" s="49">
        <v>15698</v>
      </c>
      <c r="Q13" s="49">
        <v>0</v>
      </c>
      <c r="S13" s="49">
        <v>0</v>
      </c>
      <c r="U13" s="49">
        <v>0</v>
      </c>
      <c r="W13" s="49">
        <v>0</v>
      </c>
      <c r="Y13" s="50">
        <v>0</v>
      </c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s="48" customFormat="1" ht="31.5" customHeight="1" x14ac:dyDescent="0.25">
      <c r="A14" s="48" t="s">
        <v>20</v>
      </c>
      <c r="C14" s="49">
        <v>2738617</v>
      </c>
      <c r="E14" s="49">
        <v>21380608579</v>
      </c>
      <c r="G14" s="49">
        <v>17395639042.351501</v>
      </c>
      <c r="I14" s="49">
        <v>0</v>
      </c>
      <c r="K14" s="49">
        <v>0</v>
      </c>
      <c r="M14" s="49">
        <v>-50000</v>
      </c>
      <c r="O14" s="49">
        <v>323066250</v>
      </c>
      <c r="Q14" s="49">
        <v>2688617</v>
      </c>
      <c r="S14" s="49">
        <v>6190</v>
      </c>
      <c r="U14" s="49">
        <v>20990254459</v>
      </c>
      <c r="W14" s="49">
        <v>16543516121.581499</v>
      </c>
      <c r="Y14" s="50">
        <v>4.3767214818044055E-3</v>
      </c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s="48" customFormat="1" ht="31.5" customHeight="1" x14ac:dyDescent="0.25">
      <c r="A15" s="48" t="s">
        <v>21</v>
      </c>
      <c r="C15" s="49">
        <v>395708</v>
      </c>
      <c r="E15" s="49">
        <v>20823842820</v>
      </c>
      <c r="G15" s="49">
        <v>20690396067.240002</v>
      </c>
      <c r="I15" s="49">
        <v>0</v>
      </c>
      <c r="K15" s="49">
        <v>0</v>
      </c>
      <c r="M15" s="49">
        <v>0</v>
      </c>
      <c r="O15" s="49">
        <v>0</v>
      </c>
      <c r="Q15" s="49">
        <v>395708</v>
      </c>
      <c r="S15" s="49">
        <v>52000</v>
      </c>
      <c r="U15" s="49">
        <v>20823842820</v>
      </c>
      <c r="W15" s="49">
        <v>20454383944.799999</v>
      </c>
      <c r="Y15" s="50">
        <v>5.4113733108704584E-3</v>
      </c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s="48" customFormat="1" ht="31.5" customHeight="1" x14ac:dyDescent="0.25">
      <c r="A16" s="48" t="s">
        <v>22</v>
      </c>
      <c r="C16" s="49">
        <v>0</v>
      </c>
      <c r="E16" s="49">
        <v>0</v>
      </c>
      <c r="G16" s="49">
        <v>0</v>
      </c>
      <c r="I16" s="49">
        <v>4430000</v>
      </c>
      <c r="K16" s="49">
        <v>16228174211</v>
      </c>
      <c r="M16" s="49">
        <v>-1200000</v>
      </c>
      <c r="O16" s="49">
        <v>4728894707</v>
      </c>
      <c r="Q16" s="49">
        <v>3230000</v>
      </c>
      <c r="S16" s="49">
        <v>3852</v>
      </c>
      <c r="U16" s="49">
        <v>11832280519</v>
      </c>
      <c r="W16" s="49">
        <v>12367930338</v>
      </c>
      <c r="Y16" s="50">
        <v>3.2720363674787105E-3</v>
      </c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s="48" customFormat="1" ht="31.5" customHeight="1" x14ac:dyDescent="0.25">
      <c r="A17" s="48" t="s">
        <v>23</v>
      </c>
      <c r="C17" s="49">
        <v>0</v>
      </c>
      <c r="E17" s="49">
        <v>0</v>
      </c>
      <c r="G17" s="49">
        <v>0</v>
      </c>
      <c r="I17" s="49">
        <v>414</v>
      </c>
      <c r="K17" s="49">
        <v>2933837</v>
      </c>
      <c r="M17" s="49">
        <v>-414</v>
      </c>
      <c r="O17" s="49">
        <v>3535103</v>
      </c>
      <c r="Q17" s="49">
        <v>0</v>
      </c>
      <c r="S17" s="49">
        <v>0</v>
      </c>
      <c r="U17" s="49">
        <v>0</v>
      </c>
      <c r="W17" s="49">
        <v>0</v>
      </c>
      <c r="Y17" s="50">
        <v>0</v>
      </c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</row>
    <row r="18" spans="1:43" s="48" customFormat="1" ht="31.5" customHeight="1" thickBot="1" x14ac:dyDescent="0.3">
      <c r="C18" s="52">
        <f>SUM(C10:C17)</f>
        <v>11474045</v>
      </c>
      <c r="D18" s="52">
        <f>SUM(D10:D17)</f>
        <v>0</v>
      </c>
      <c r="E18" s="52">
        <f>SUM(E10:E17)</f>
        <v>122947859738</v>
      </c>
      <c r="F18" s="52">
        <f>SUM(F10:F17)</f>
        <v>0</v>
      </c>
      <c r="G18" s="52">
        <f>SUM(G10:G17)</f>
        <v>126791471442.01501</v>
      </c>
      <c r="H18" s="52">
        <f>SUM(H10:H17)</f>
        <v>0</v>
      </c>
      <c r="I18" s="52">
        <f>SUM(I10:I17)</f>
        <v>4443946</v>
      </c>
      <c r="J18" s="52">
        <f>SUM(J10:J17)</f>
        <v>0</v>
      </c>
      <c r="K18" s="52">
        <f>SUM(K10:K17)</f>
        <v>16453377565</v>
      </c>
      <c r="L18" s="52">
        <f>SUM(L10:L17)</f>
        <v>0</v>
      </c>
      <c r="M18" s="52">
        <f>SUM(M10:M17)</f>
        <v>-1340647</v>
      </c>
      <c r="N18" s="52">
        <f>SUM(N10:N17)</f>
        <v>0</v>
      </c>
      <c r="O18" s="52">
        <f>SUM(O10:O17)</f>
        <v>6687962954</v>
      </c>
      <c r="P18" s="52">
        <f>SUM(P10:P17)</f>
        <v>0</v>
      </c>
      <c r="Q18" s="52">
        <f>SUM(Q10:Q17)</f>
        <v>14577344</v>
      </c>
      <c r="R18" s="52">
        <f>SUM(R10:R17)</f>
        <v>0</v>
      </c>
      <c r="S18" s="52">
        <f>SUM(S10:S17)</f>
        <v>103142</v>
      </c>
      <c r="T18" s="52">
        <f>SUM(T10:T17)</f>
        <v>0</v>
      </c>
      <c r="U18" s="52">
        <f>SUM(U10:U17)</f>
        <v>133039224568</v>
      </c>
      <c r="V18" s="52">
        <f>SUM(V10:V17)</f>
        <v>0</v>
      </c>
      <c r="W18" s="52">
        <f>SUM(W10:W17)</f>
        <v>140278881307.22998</v>
      </c>
      <c r="X18" s="52">
        <f>SUM(X10:X17)</f>
        <v>0</v>
      </c>
      <c r="Y18" s="53">
        <v>3.7111916762357013E-2</v>
      </c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</row>
    <row r="19" spans="1:43" ht="23.25" thickTop="1" x14ac:dyDescent="0.55000000000000004">
      <c r="Y19" s="42"/>
    </row>
    <row r="21" spans="1:43" x14ac:dyDescent="0.55000000000000004">
      <c r="Y21" s="43"/>
    </row>
  </sheetData>
  <mergeCells count="23">
    <mergeCell ref="A1:Y1"/>
    <mergeCell ref="A2:Y2"/>
    <mergeCell ref="A3:Y3"/>
    <mergeCell ref="A4:Y4"/>
    <mergeCell ref="A5:W5"/>
    <mergeCell ref="Y8:Y9"/>
    <mergeCell ref="Q7:Y7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2"/>
  <sheetViews>
    <sheetView rightToLeft="1" zoomScaleNormal="100" workbookViewId="0">
      <selection activeCell="C8" sqref="C8"/>
    </sheetView>
  </sheetViews>
  <sheetFormatPr defaultRowHeight="22.5" x14ac:dyDescent="0.55000000000000004"/>
  <cols>
    <col min="1" max="1" width="33.140625" style="29" bestFit="1" customWidth="1"/>
    <col min="2" max="2" width="1" style="29" customWidth="1"/>
    <col min="3" max="3" width="21" style="29" bestFit="1" customWidth="1"/>
    <col min="4" max="4" width="1" style="29" customWidth="1"/>
    <col min="5" max="5" width="16" style="29" bestFit="1" customWidth="1"/>
    <col min="6" max="6" width="1" style="29" customWidth="1"/>
    <col min="7" max="7" width="15.85546875" style="29" bestFit="1" customWidth="1"/>
    <col min="8" max="8" width="1" style="29" customWidth="1"/>
    <col min="9" max="9" width="12.5703125" style="29" bestFit="1" customWidth="1"/>
    <col min="10" max="10" width="1" style="29" customWidth="1"/>
    <col min="11" max="11" width="21" style="29" bestFit="1" customWidth="1"/>
    <col min="12" max="12" width="1" style="29" customWidth="1"/>
    <col min="13" max="13" width="15" style="29" bestFit="1" customWidth="1"/>
    <col min="14" max="14" width="1" style="29" customWidth="1"/>
    <col min="15" max="15" width="15.28515625" style="29" bestFit="1" customWidth="1"/>
    <col min="16" max="16" width="1" style="29" customWidth="1"/>
    <col min="17" max="17" width="18.7109375" style="29" bestFit="1" customWidth="1"/>
    <col min="18" max="18" width="1" style="29" customWidth="1"/>
    <col min="19" max="19" width="17.28515625" style="29" customWidth="1"/>
    <col min="20" max="20" width="9.140625" style="29"/>
    <col min="21" max="21" width="16.140625" style="29" bestFit="1" customWidth="1"/>
    <col min="22" max="22" width="9.140625" style="29"/>
    <col min="23" max="23" width="16.140625" style="29" bestFit="1" customWidth="1"/>
    <col min="24" max="24" width="9.140625" style="29"/>
    <col min="25" max="25" width="24.140625" style="29" bestFit="1" customWidth="1"/>
    <col min="26" max="16384" width="9.140625" style="29"/>
  </cols>
  <sheetData>
    <row r="1" spans="1:25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5" ht="24" x14ac:dyDescent="0.5500000000000000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5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5" ht="24" x14ac:dyDescent="0.55000000000000004">
      <c r="A4" s="31" t="s">
        <v>223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4" x14ac:dyDescent="0.55000000000000004">
      <c r="A5" s="31" t="s">
        <v>225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3"/>
      <c r="Y5" s="33"/>
    </row>
    <row r="6" spans="1:25" ht="24" x14ac:dyDescent="0.55000000000000004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3"/>
      <c r="Y6" s="33"/>
    </row>
    <row r="7" spans="1:25" ht="24" x14ac:dyDescent="0.55000000000000004">
      <c r="A7" s="44" t="s">
        <v>3</v>
      </c>
      <c r="C7" s="45" t="s">
        <v>4</v>
      </c>
      <c r="D7" s="45" t="s">
        <v>4</v>
      </c>
      <c r="E7" s="45" t="s">
        <v>4</v>
      </c>
      <c r="F7" s="45" t="s">
        <v>4</v>
      </c>
      <c r="G7" s="45" t="s">
        <v>4</v>
      </c>
      <c r="H7" s="45" t="s">
        <v>4</v>
      </c>
      <c r="I7" s="45" t="s">
        <v>4</v>
      </c>
      <c r="J7" s="46"/>
      <c r="K7" s="45" t="s">
        <v>6</v>
      </c>
      <c r="L7" s="45" t="s">
        <v>6</v>
      </c>
      <c r="M7" s="45" t="s">
        <v>6</v>
      </c>
      <c r="N7" s="45" t="s">
        <v>6</v>
      </c>
      <c r="O7" s="45" t="s">
        <v>6</v>
      </c>
      <c r="P7" s="45" t="s">
        <v>6</v>
      </c>
      <c r="Q7" s="45" t="s">
        <v>6</v>
      </c>
      <c r="S7" s="36" t="s">
        <v>13</v>
      </c>
    </row>
    <row r="8" spans="1:25" ht="21" customHeight="1" x14ac:dyDescent="0.55000000000000004">
      <c r="A8" s="45" t="s">
        <v>3</v>
      </c>
      <c r="C8" s="45" t="s">
        <v>25</v>
      </c>
      <c r="D8" s="47"/>
      <c r="E8" s="45" t="s">
        <v>26</v>
      </c>
      <c r="F8" s="47"/>
      <c r="G8" s="45" t="s">
        <v>27</v>
      </c>
      <c r="H8" s="47"/>
      <c r="I8" s="45" t="s">
        <v>28</v>
      </c>
      <c r="J8" s="47"/>
      <c r="K8" s="45" t="s">
        <v>25</v>
      </c>
      <c r="L8" s="47"/>
      <c r="M8" s="45" t="s">
        <v>26</v>
      </c>
      <c r="N8" s="47"/>
      <c r="O8" s="45" t="s">
        <v>27</v>
      </c>
      <c r="P8" s="47"/>
      <c r="Q8" s="45" t="s">
        <v>9</v>
      </c>
      <c r="S8" s="38"/>
    </row>
    <row r="9" spans="1:25" s="48" customFormat="1" ht="31.5" customHeight="1" x14ac:dyDescent="0.25">
      <c r="A9" s="48" t="s">
        <v>29</v>
      </c>
      <c r="C9" s="49">
        <v>12700000</v>
      </c>
      <c r="E9" s="49">
        <v>8862</v>
      </c>
      <c r="G9" s="48" t="s">
        <v>30</v>
      </c>
      <c r="I9" s="49">
        <v>0.25668580510127098</v>
      </c>
      <c r="K9" s="49">
        <v>12700000</v>
      </c>
      <c r="M9" s="49">
        <v>8862</v>
      </c>
      <c r="O9" s="48" t="s">
        <v>30</v>
      </c>
      <c r="Q9" s="49">
        <v>104239959795</v>
      </c>
      <c r="S9" s="54">
        <v>2.75E-2</v>
      </c>
    </row>
    <row r="10" spans="1:25" s="48" customFormat="1" ht="31.5" customHeight="1" x14ac:dyDescent="0.25">
      <c r="A10" s="48" t="s">
        <v>31</v>
      </c>
      <c r="C10" s="49"/>
      <c r="E10" s="49"/>
      <c r="G10" s="48" t="s">
        <v>32</v>
      </c>
      <c r="I10" s="49"/>
      <c r="K10" s="49">
        <v>12000000</v>
      </c>
      <c r="M10" s="49">
        <v>10080</v>
      </c>
      <c r="O10" s="48" t="s">
        <v>33</v>
      </c>
      <c r="Q10" s="49">
        <v>107906115600</v>
      </c>
      <c r="S10" s="54">
        <v>2.8500000000000001E-2</v>
      </c>
    </row>
    <row r="11" spans="1:25" s="48" customFormat="1" ht="31.5" customHeight="1" thickBot="1" x14ac:dyDescent="0.3">
      <c r="C11" s="55">
        <f>SUM(C9:C10)</f>
        <v>12700000</v>
      </c>
      <c r="D11" s="55">
        <f t="shared" ref="D11:S11" si="0">SUM(D9:D10)</f>
        <v>0</v>
      </c>
      <c r="E11" s="55">
        <f t="shared" si="0"/>
        <v>8862</v>
      </c>
      <c r="F11" s="55">
        <f t="shared" si="0"/>
        <v>0</v>
      </c>
      <c r="G11" s="56"/>
      <c r="H11" s="56"/>
      <c r="I11" s="56"/>
      <c r="J11" s="55">
        <f t="shared" si="0"/>
        <v>0</v>
      </c>
      <c r="K11" s="55">
        <f t="shared" si="0"/>
        <v>24700000</v>
      </c>
      <c r="L11" s="55">
        <f t="shared" si="0"/>
        <v>0</v>
      </c>
      <c r="M11" s="55">
        <f t="shared" si="0"/>
        <v>18942</v>
      </c>
      <c r="N11" s="55">
        <f t="shared" si="0"/>
        <v>0</v>
      </c>
      <c r="O11" s="56"/>
      <c r="P11" s="55">
        <f t="shared" si="0"/>
        <v>0</v>
      </c>
      <c r="Q11" s="55">
        <f t="shared" si="0"/>
        <v>212146075395</v>
      </c>
      <c r="R11" s="55">
        <f t="shared" si="0"/>
        <v>0</v>
      </c>
      <c r="S11" s="57">
        <f t="shared" si="0"/>
        <v>5.6000000000000001E-2</v>
      </c>
    </row>
    <row r="12" spans="1:25" ht="23.25" thickTop="1" x14ac:dyDescent="0.55000000000000004"/>
  </sheetData>
  <mergeCells count="17">
    <mergeCell ref="S7:S8"/>
    <mergeCell ref="A4:Y4"/>
    <mergeCell ref="A5:W5"/>
    <mergeCell ref="A1:S1"/>
    <mergeCell ref="A2:S2"/>
    <mergeCell ref="A3:S3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paperSize="9" scale="6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31"/>
  <sheetViews>
    <sheetView rightToLeft="1" view="pageBreakPreview" zoomScale="60" zoomScaleNormal="100" workbookViewId="0">
      <selection activeCell="I31" sqref="I31"/>
    </sheetView>
  </sheetViews>
  <sheetFormatPr defaultRowHeight="22.5" x14ac:dyDescent="0.55000000000000004"/>
  <cols>
    <col min="1" max="1" width="30" style="29" bestFit="1" customWidth="1"/>
    <col min="2" max="2" width="1" style="29" customWidth="1"/>
    <col min="3" max="3" width="18.5703125" style="29" bestFit="1" customWidth="1"/>
    <col min="4" max="4" width="1" style="29" customWidth="1"/>
    <col min="5" max="5" width="16.28515625" style="29" bestFit="1" customWidth="1"/>
    <col min="6" max="6" width="1" style="29" customWidth="1"/>
    <col min="7" max="7" width="11" style="29" bestFit="1" customWidth="1"/>
    <col min="8" max="8" width="1" style="29" customWidth="1"/>
    <col min="9" max="9" width="13.42578125" style="29" bestFit="1" customWidth="1"/>
    <col min="10" max="10" width="1" style="29" customWidth="1"/>
    <col min="11" max="11" width="8.140625" style="29" bestFit="1" customWidth="1"/>
    <col min="12" max="12" width="1" style="29" customWidth="1"/>
    <col min="13" max="13" width="12.140625" style="29" bestFit="1" customWidth="1"/>
    <col min="14" max="14" width="1" style="29" customWidth="1"/>
    <col min="15" max="15" width="21.5703125" style="29" bestFit="1" customWidth="1"/>
    <col min="16" max="16" width="1" style="29" customWidth="1"/>
    <col min="17" max="17" width="22.140625" style="29" bestFit="1" customWidth="1"/>
    <col min="18" max="18" width="1" style="29" customWidth="1"/>
    <col min="19" max="19" width="7" style="29" bestFit="1" customWidth="1"/>
    <col min="20" max="20" width="1" style="29" customWidth="1"/>
    <col min="21" max="21" width="16.85546875" style="29" bestFit="1" customWidth="1"/>
    <col min="22" max="22" width="1" style="29" customWidth="1"/>
    <col min="23" max="23" width="5.5703125" style="29" bestFit="1" customWidth="1"/>
    <col min="24" max="24" width="1" style="29" customWidth="1"/>
    <col min="25" max="25" width="10.42578125" style="29" bestFit="1" customWidth="1"/>
    <col min="26" max="26" width="1" style="29" customWidth="1"/>
    <col min="27" max="27" width="12.5703125" style="29" bestFit="1" customWidth="1"/>
    <col min="28" max="28" width="1" style="29" customWidth="1"/>
    <col min="29" max="29" width="16.140625" style="29" bestFit="1" customWidth="1"/>
    <col min="30" max="30" width="1" style="29" customWidth="1"/>
    <col min="31" max="31" width="20" style="29" bestFit="1" customWidth="1"/>
    <col min="32" max="32" width="1" style="29" customWidth="1"/>
    <col min="33" max="33" width="20.7109375" style="29" bestFit="1" customWidth="1"/>
    <col min="34" max="34" width="1" style="29" customWidth="1"/>
    <col min="35" max="35" width="19.28515625" style="29" customWidth="1"/>
    <col min="36" max="36" width="1" style="29" customWidth="1"/>
    <col min="37" max="37" width="9.140625" style="29" customWidth="1"/>
    <col min="38" max="16384" width="9.140625" style="29"/>
  </cols>
  <sheetData>
    <row r="1" spans="1:35" s="29" customFormat="1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</row>
    <row r="2" spans="1:35" s="29" customFormat="1" ht="24" x14ac:dyDescent="0.5500000000000000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</row>
    <row r="3" spans="1:35" s="29" customFormat="1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s="29" customFormat="1" ht="24" x14ac:dyDescent="0.55000000000000004">
      <c r="A4" s="31" t="s">
        <v>223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</row>
    <row r="5" spans="1:35" s="29" customFormat="1" ht="24" x14ac:dyDescent="0.55000000000000004">
      <c r="A5" s="31" t="s">
        <v>226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3"/>
      <c r="W5" s="33"/>
    </row>
    <row r="7" spans="1:35" s="29" customFormat="1" ht="24" x14ac:dyDescent="0.55000000000000004">
      <c r="A7" s="45" t="s">
        <v>34</v>
      </c>
      <c r="B7" s="45" t="s">
        <v>34</v>
      </c>
      <c r="C7" s="45" t="s">
        <v>34</v>
      </c>
      <c r="D7" s="45" t="s">
        <v>34</v>
      </c>
      <c r="E7" s="45" t="s">
        <v>34</v>
      </c>
      <c r="F7" s="45" t="s">
        <v>34</v>
      </c>
      <c r="G7" s="45" t="s">
        <v>34</v>
      </c>
      <c r="H7" s="45" t="s">
        <v>34</v>
      </c>
      <c r="I7" s="45" t="s">
        <v>34</v>
      </c>
      <c r="J7" s="45" t="s">
        <v>34</v>
      </c>
      <c r="K7" s="45" t="s">
        <v>34</v>
      </c>
      <c r="M7" s="45" t="s">
        <v>4</v>
      </c>
      <c r="N7" s="45" t="s">
        <v>4</v>
      </c>
      <c r="O7" s="45" t="s">
        <v>4</v>
      </c>
      <c r="P7" s="45" t="s">
        <v>4</v>
      </c>
      <c r="Q7" s="45" t="s">
        <v>4</v>
      </c>
      <c r="R7" s="46"/>
      <c r="S7" s="45" t="s">
        <v>5</v>
      </c>
      <c r="T7" s="45" t="s">
        <v>5</v>
      </c>
      <c r="U7" s="45" t="s">
        <v>5</v>
      </c>
      <c r="V7" s="45" t="s">
        <v>5</v>
      </c>
      <c r="W7" s="45" t="s">
        <v>5</v>
      </c>
      <c r="X7" s="45" t="s">
        <v>5</v>
      </c>
      <c r="Y7" s="45" t="s">
        <v>5</v>
      </c>
      <c r="Z7" s="46"/>
      <c r="AA7" s="45" t="s">
        <v>6</v>
      </c>
      <c r="AB7" s="45" t="s">
        <v>6</v>
      </c>
      <c r="AC7" s="45" t="s">
        <v>6</v>
      </c>
      <c r="AD7" s="45" t="s">
        <v>6</v>
      </c>
      <c r="AE7" s="45" t="s">
        <v>6</v>
      </c>
      <c r="AF7" s="45" t="s">
        <v>6</v>
      </c>
      <c r="AG7" s="45" t="s">
        <v>6</v>
      </c>
      <c r="AH7" s="45" t="s">
        <v>6</v>
      </c>
      <c r="AI7" s="45" t="s">
        <v>6</v>
      </c>
    </row>
    <row r="8" spans="1:35" s="29" customFormat="1" ht="24" x14ac:dyDescent="0.55000000000000004">
      <c r="A8" s="44" t="s">
        <v>35</v>
      </c>
      <c r="B8" s="46"/>
      <c r="C8" s="44" t="s">
        <v>36</v>
      </c>
      <c r="D8" s="46"/>
      <c r="E8" s="44" t="s">
        <v>37</v>
      </c>
      <c r="F8" s="46"/>
      <c r="G8" s="44" t="s">
        <v>38</v>
      </c>
      <c r="H8" s="46"/>
      <c r="I8" s="44" t="s">
        <v>39</v>
      </c>
      <c r="J8" s="46"/>
      <c r="K8" s="44" t="s">
        <v>40</v>
      </c>
      <c r="M8" s="44" t="s">
        <v>7</v>
      </c>
      <c r="N8" s="46"/>
      <c r="O8" s="44" t="s">
        <v>8</v>
      </c>
      <c r="P8" s="46"/>
      <c r="Q8" s="44" t="s">
        <v>9</v>
      </c>
      <c r="R8" s="46"/>
      <c r="S8" s="44" t="s">
        <v>10</v>
      </c>
      <c r="T8" s="44" t="s">
        <v>10</v>
      </c>
      <c r="U8" s="44" t="s">
        <v>10</v>
      </c>
      <c r="V8" s="46"/>
      <c r="W8" s="44" t="s">
        <v>11</v>
      </c>
      <c r="X8" s="44" t="s">
        <v>11</v>
      </c>
      <c r="Y8" s="44" t="s">
        <v>11</v>
      </c>
      <c r="Z8" s="46"/>
      <c r="AA8" s="44" t="s">
        <v>7</v>
      </c>
      <c r="AB8" s="46"/>
      <c r="AC8" s="44" t="s">
        <v>41</v>
      </c>
      <c r="AD8" s="46"/>
      <c r="AE8" s="44" t="s">
        <v>8</v>
      </c>
      <c r="AF8" s="46"/>
      <c r="AG8" s="44" t="s">
        <v>9</v>
      </c>
      <c r="AH8" s="46"/>
      <c r="AI8" s="36" t="s">
        <v>13</v>
      </c>
    </row>
    <row r="9" spans="1:35" s="29" customFormat="1" ht="24" x14ac:dyDescent="0.55000000000000004">
      <c r="A9" s="45" t="s">
        <v>35</v>
      </c>
      <c r="B9" s="47"/>
      <c r="C9" s="45" t="s">
        <v>36</v>
      </c>
      <c r="D9" s="47"/>
      <c r="E9" s="45" t="s">
        <v>37</v>
      </c>
      <c r="F9" s="47"/>
      <c r="G9" s="45" t="s">
        <v>38</v>
      </c>
      <c r="H9" s="47"/>
      <c r="I9" s="45" t="s">
        <v>39</v>
      </c>
      <c r="J9" s="47"/>
      <c r="K9" s="45" t="s">
        <v>40</v>
      </c>
      <c r="M9" s="45" t="s">
        <v>7</v>
      </c>
      <c r="N9" s="47"/>
      <c r="O9" s="45" t="s">
        <v>8</v>
      </c>
      <c r="P9" s="47"/>
      <c r="Q9" s="45" t="s">
        <v>9</v>
      </c>
      <c r="R9" s="47"/>
      <c r="S9" s="45" t="s">
        <v>7</v>
      </c>
      <c r="T9" s="47"/>
      <c r="U9" s="45" t="s">
        <v>8</v>
      </c>
      <c r="V9" s="47"/>
      <c r="W9" s="45" t="s">
        <v>7</v>
      </c>
      <c r="X9" s="47"/>
      <c r="Y9" s="45" t="s">
        <v>14</v>
      </c>
      <c r="Z9" s="47"/>
      <c r="AA9" s="45" t="s">
        <v>7</v>
      </c>
      <c r="AB9" s="47"/>
      <c r="AC9" s="45" t="s">
        <v>41</v>
      </c>
      <c r="AD9" s="47"/>
      <c r="AE9" s="45" t="s">
        <v>8</v>
      </c>
      <c r="AF9" s="47"/>
      <c r="AG9" s="45" t="s">
        <v>9</v>
      </c>
      <c r="AH9" s="47"/>
      <c r="AI9" s="38" t="s">
        <v>13</v>
      </c>
    </row>
    <row r="10" spans="1:35" s="58" customFormat="1" ht="28.5" customHeight="1" x14ac:dyDescent="0.25">
      <c r="A10" s="58" t="s">
        <v>42</v>
      </c>
      <c r="C10" s="58" t="s">
        <v>43</v>
      </c>
      <c r="E10" s="58" t="s">
        <v>43</v>
      </c>
      <c r="G10" s="58" t="s">
        <v>44</v>
      </c>
      <c r="I10" s="58" t="s">
        <v>45</v>
      </c>
      <c r="K10" s="59">
        <v>0</v>
      </c>
      <c r="M10" s="59">
        <v>54200</v>
      </c>
      <c r="O10" s="59">
        <v>31667788724</v>
      </c>
      <c r="Q10" s="59">
        <v>34139811037</v>
      </c>
      <c r="S10" s="59">
        <v>0</v>
      </c>
      <c r="U10" s="59">
        <v>0</v>
      </c>
      <c r="W10" s="59">
        <v>0</v>
      </c>
      <c r="Y10" s="59">
        <v>0</v>
      </c>
      <c r="AA10" s="59">
        <v>54200</v>
      </c>
      <c r="AC10" s="59">
        <v>648610</v>
      </c>
      <c r="AE10" s="59">
        <v>31667788724</v>
      </c>
      <c r="AG10" s="59">
        <v>35148290217</v>
      </c>
      <c r="AI10" s="60">
        <v>9.2999999999999992E-3</v>
      </c>
    </row>
    <row r="11" spans="1:35" s="58" customFormat="1" ht="28.5" customHeight="1" x14ac:dyDescent="0.25">
      <c r="A11" s="58" t="s">
        <v>46</v>
      </c>
      <c r="C11" s="58" t="s">
        <v>43</v>
      </c>
      <c r="E11" s="58" t="s">
        <v>43</v>
      </c>
      <c r="G11" s="58" t="s">
        <v>47</v>
      </c>
      <c r="I11" s="58" t="s">
        <v>48</v>
      </c>
      <c r="K11" s="59">
        <v>0</v>
      </c>
      <c r="M11" s="59">
        <v>12223</v>
      </c>
      <c r="O11" s="59">
        <v>10837769664</v>
      </c>
      <c r="Q11" s="59">
        <v>11690402530</v>
      </c>
      <c r="S11" s="59">
        <v>0</v>
      </c>
      <c r="U11" s="59">
        <v>0</v>
      </c>
      <c r="W11" s="59">
        <v>0</v>
      </c>
      <c r="Y11" s="59">
        <v>0</v>
      </c>
      <c r="AA11" s="59">
        <v>12223</v>
      </c>
      <c r="AC11" s="59">
        <v>976000</v>
      </c>
      <c r="AE11" s="59">
        <v>10837769664</v>
      </c>
      <c r="AG11" s="59">
        <v>11927485751</v>
      </c>
      <c r="AI11" s="60">
        <v>3.0999999999999999E-3</v>
      </c>
    </row>
    <row r="12" spans="1:35" s="58" customFormat="1" ht="28.5" customHeight="1" x14ac:dyDescent="0.25">
      <c r="A12" s="58" t="s">
        <v>49</v>
      </c>
      <c r="C12" s="58" t="s">
        <v>43</v>
      </c>
      <c r="E12" s="58" t="s">
        <v>43</v>
      </c>
      <c r="G12" s="58" t="s">
        <v>50</v>
      </c>
      <c r="I12" s="58" t="s">
        <v>51</v>
      </c>
      <c r="K12" s="59">
        <v>0</v>
      </c>
      <c r="M12" s="59">
        <v>500</v>
      </c>
      <c r="O12" s="59">
        <v>427572482</v>
      </c>
      <c r="Q12" s="59">
        <v>470029791</v>
      </c>
      <c r="S12" s="59">
        <v>0</v>
      </c>
      <c r="U12" s="59">
        <v>0</v>
      </c>
      <c r="W12" s="59">
        <v>0</v>
      </c>
      <c r="Y12" s="59">
        <v>0</v>
      </c>
      <c r="AA12" s="59">
        <v>500</v>
      </c>
      <c r="AC12" s="59">
        <v>956500</v>
      </c>
      <c r="AE12" s="59">
        <v>427572482</v>
      </c>
      <c r="AG12" s="59">
        <v>478163317</v>
      </c>
      <c r="AI12" s="60">
        <v>1E-4</v>
      </c>
    </row>
    <row r="13" spans="1:35" s="58" customFormat="1" ht="28.5" customHeight="1" x14ac:dyDescent="0.25">
      <c r="A13" s="58" t="s">
        <v>52</v>
      </c>
      <c r="C13" s="58" t="s">
        <v>43</v>
      </c>
      <c r="E13" s="58" t="s">
        <v>43</v>
      </c>
      <c r="G13" s="58" t="s">
        <v>53</v>
      </c>
      <c r="I13" s="58" t="s">
        <v>54</v>
      </c>
      <c r="K13" s="59">
        <v>0</v>
      </c>
      <c r="M13" s="59">
        <v>700</v>
      </c>
      <c r="O13" s="59">
        <v>590557018</v>
      </c>
      <c r="Q13" s="59">
        <v>637591415</v>
      </c>
      <c r="S13" s="59">
        <v>0</v>
      </c>
      <c r="U13" s="59">
        <v>0</v>
      </c>
      <c r="W13" s="59">
        <v>0</v>
      </c>
      <c r="Y13" s="59">
        <v>0</v>
      </c>
      <c r="AA13" s="59">
        <v>700</v>
      </c>
      <c r="AC13" s="59">
        <v>927830</v>
      </c>
      <c r="AE13" s="59">
        <v>590557018</v>
      </c>
      <c r="AG13" s="59">
        <v>649363281</v>
      </c>
      <c r="AI13" s="60">
        <v>2.0000000000000001E-4</v>
      </c>
    </row>
    <row r="14" spans="1:35" s="58" customFormat="1" ht="28.5" customHeight="1" x14ac:dyDescent="0.25">
      <c r="A14" s="58" t="s">
        <v>55</v>
      </c>
      <c r="C14" s="58" t="s">
        <v>43</v>
      </c>
      <c r="E14" s="58" t="s">
        <v>43</v>
      </c>
      <c r="G14" s="58" t="s">
        <v>56</v>
      </c>
      <c r="I14" s="58" t="s">
        <v>57</v>
      </c>
      <c r="K14" s="59">
        <v>0</v>
      </c>
      <c r="M14" s="59">
        <v>800</v>
      </c>
      <c r="O14" s="59">
        <v>545698890</v>
      </c>
      <c r="Q14" s="59">
        <v>603890525</v>
      </c>
      <c r="S14" s="59">
        <v>0</v>
      </c>
      <c r="U14" s="59">
        <v>0</v>
      </c>
      <c r="W14" s="59">
        <v>0</v>
      </c>
      <c r="Y14" s="59">
        <v>0</v>
      </c>
      <c r="AA14" s="59">
        <v>800</v>
      </c>
      <c r="AC14" s="59">
        <v>772000</v>
      </c>
      <c r="AE14" s="59">
        <v>545698890</v>
      </c>
      <c r="AG14" s="59">
        <v>617488060</v>
      </c>
      <c r="AI14" s="60">
        <v>2.0000000000000001E-4</v>
      </c>
    </row>
    <row r="15" spans="1:35" s="58" customFormat="1" ht="28.5" customHeight="1" x14ac:dyDescent="0.25">
      <c r="A15" s="58" t="s">
        <v>58</v>
      </c>
      <c r="C15" s="58" t="s">
        <v>43</v>
      </c>
      <c r="E15" s="58" t="s">
        <v>43</v>
      </c>
      <c r="G15" s="58" t="s">
        <v>56</v>
      </c>
      <c r="I15" s="58" t="s">
        <v>59</v>
      </c>
      <c r="K15" s="59">
        <v>0</v>
      </c>
      <c r="M15" s="59">
        <v>300</v>
      </c>
      <c r="O15" s="59">
        <v>222319283</v>
      </c>
      <c r="Q15" s="59">
        <v>244260719</v>
      </c>
      <c r="S15" s="59">
        <v>0</v>
      </c>
      <c r="U15" s="59">
        <v>0</v>
      </c>
      <c r="W15" s="59">
        <v>0</v>
      </c>
      <c r="Y15" s="59">
        <v>0</v>
      </c>
      <c r="AA15" s="59">
        <v>300</v>
      </c>
      <c r="AC15" s="59">
        <v>832240</v>
      </c>
      <c r="AE15" s="59">
        <v>222319283</v>
      </c>
      <c r="AG15" s="59">
        <v>249626746</v>
      </c>
      <c r="AI15" s="60">
        <v>1E-4</v>
      </c>
    </row>
    <row r="16" spans="1:35" s="58" customFormat="1" ht="28.5" customHeight="1" x14ac:dyDescent="0.25">
      <c r="A16" s="58" t="s">
        <v>60</v>
      </c>
      <c r="C16" s="58" t="s">
        <v>43</v>
      </c>
      <c r="E16" s="58" t="s">
        <v>43</v>
      </c>
      <c r="G16" s="58" t="s">
        <v>61</v>
      </c>
      <c r="I16" s="58" t="s">
        <v>62</v>
      </c>
      <c r="K16" s="59">
        <v>0</v>
      </c>
      <c r="M16" s="59">
        <v>21400</v>
      </c>
      <c r="O16" s="59">
        <v>11664777854</v>
      </c>
      <c r="Q16" s="59">
        <v>12473938688</v>
      </c>
      <c r="S16" s="59">
        <v>4000</v>
      </c>
      <c r="U16" s="59">
        <v>2381871634</v>
      </c>
      <c r="W16" s="59">
        <v>0</v>
      </c>
      <c r="Y16" s="59">
        <v>0</v>
      </c>
      <c r="AA16" s="59">
        <v>25400</v>
      </c>
      <c r="AC16" s="59">
        <v>601710</v>
      </c>
      <c r="AE16" s="59">
        <v>14046649488</v>
      </c>
      <c r="AG16" s="59">
        <v>15280663877</v>
      </c>
      <c r="AI16" s="60">
        <v>4.0000000000000001E-3</v>
      </c>
    </row>
    <row r="17" spans="1:36" s="58" customFormat="1" ht="28.5" customHeight="1" x14ac:dyDescent="0.25">
      <c r="A17" s="58" t="s">
        <v>63</v>
      </c>
      <c r="C17" s="58" t="s">
        <v>43</v>
      </c>
      <c r="E17" s="58" t="s">
        <v>43</v>
      </c>
      <c r="G17" s="58" t="s">
        <v>61</v>
      </c>
      <c r="I17" s="58" t="s">
        <v>64</v>
      </c>
      <c r="K17" s="59">
        <v>0</v>
      </c>
      <c r="M17" s="59">
        <v>36500</v>
      </c>
      <c r="O17" s="59">
        <v>19790282337</v>
      </c>
      <c r="Q17" s="59">
        <v>20993184295</v>
      </c>
      <c r="S17" s="59">
        <v>5500</v>
      </c>
      <c r="U17" s="59">
        <v>3218573255</v>
      </c>
      <c r="W17" s="59">
        <v>0</v>
      </c>
      <c r="Y17" s="59">
        <v>0</v>
      </c>
      <c r="AA17" s="59">
        <v>42000</v>
      </c>
      <c r="AC17" s="59">
        <v>591250</v>
      </c>
      <c r="AE17" s="59">
        <v>23008855592</v>
      </c>
      <c r="AG17" s="59">
        <v>24827999109</v>
      </c>
      <c r="AI17" s="60">
        <v>6.4999999999999997E-3</v>
      </c>
    </row>
    <row r="18" spans="1:36" s="58" customFormat="1" ht="28.5" customHeight="1" x14ac:dyDescent="0.25">
      <c r="A18" s="58" t="s">
        <v>65</v>
      </c>
      <c r="C18" s="58" t="s">
        <v>43</v>
      </c>
      <c r="E18" s="58" t="s">
        <v>43</v>
      </c>
      <c r="G18" s="58" t="s">
        <v>56</v>
      </c>
      <c r="I18" s="58" t="s">
        <v>66</v>
      </c>
      <c r="K18" s="59">
        <v>0</v>
      </c>
      <c r="M18" s="59">
        <v>20500</v>
      </c>
      <c r="O18" s="59">
        <v>14004017764</v>
      </c>
      <c r="Q18" s="59">
        <v>15843627821</v>
      </c>
      <c r="S18" s="59">
        <v>0</v>
      </c>
      <c r="U18" s="59">
        <v>0</v>
      </c>
      <c r="W18" s="59">
        <v>0</v>
      </c>
      <c r="Y18" s="59">
        <v>0</v>
      </c>
      <c r="AA18" s="59">
        <v>20500</v>
      </c>
      <c r="AC18" s="59">
        <v>784880</v>
      </c>
      <c r="AE18" s="59">
        <v>14004017764</v>
      </c>
      <c r="AG18" s="59">
        <v>16087123680</v>
      </c>
      <c r="AI18" s="60">
        <v>4.1999999999999997E-3</v>
      </c>
    </row>
    <row r="19" spans="1:36" s="58" customFormat="1" ht="28.5" customHeight="1" x14ac:dyDescent="0.25">
      <c r="A19" s="58" t="s">
        <v>67</v>
      </c>
      <c r="C19" s="58" t="s">
        <v>43</v>
      </c>
      <c r="E19" s="58" t="s">
        <v>43</v>
      </c>
      <c r="G19" s="58" t="s">
        <v>68</v>
      </c>
      <c r="I19" s="58" t="s">
        <v>69</v>
      </c>
      <c r="K19" s="59">
        <v>0</v>
      </c>
      <c r="M19" s="59">
        <v>5000</v>
      </c>
      <c r="O19" s="59">
        <v>4235767593</v>
      </c>
      <c r="Q19" s="59">
        <v>4714145406</v>
      </c>
      <c r="S19" s="59">
        <v>0</v>
      </c>
      <c r="U19" s="59">
        <v>0</v>
      </c>
      <c r="W19" s="59">
        <v>0</v>
      </c>
      <c r="Y19" s="59">
        <v>0</v>
      </c>
      <c r="AA19" s="59">
        <v>5000</v>
      </c>
      <c r="AC19" s="59">
        <v>958430</v>
      </c>
      <c r="AE19" s="59">
        <v>4235767593</v>
      </c>
      <c r="AG19" s="59">
        <v>4791281422</v>
      </c>
      <c r="AI19" s="60">
        <v>1.2999999999999999E-3</v>
      </c>
    </row>
    <row r="20" spans="1:36" s="58" customFormat="1" ht="28.5" customHeight="1" x14ac:dyDescent="0.25">
      <c r="A20" s="58" t="s">
        <v>70</v>
      </c>
      <c r="C20" s="58" t="s">
        <v>43</v>
      </c>
      <c r="E20" s="58" t="s">
        <v>43</v>
      </c>
      <c r="G20" s="58" t="s">
        <v>68</v>
      </c>
      <c r="I20" s="58" t="s">
        <v>69</v>
      </c>
      <c r="K20" s="59">
        <v>0</v>
      </c>
      <c r="M20" s="59">
        <v>20000</v>
      </c>
      <c r="O20" s="59">
        <v>16903063122</v>
      </c>
      <c r="Q20" s="59">
        <v>18802591412</v>
      </c>
      <c r="S20" s="59">
        <v>0</v>
      </c>
      <c r="U20" s="59">
        <v>0</v>
      </c>
      <c r="W20" s="59">
        <v>0</v>
      </c>
      <c r="Y20" s="59">
        <v>0</v>
      </c>
      <c r="AA20" s="59">
        <v>20000</v>
      </c>
      <c r="AC20" s="59">
        <v>942850</v>
      </c>
      <c r="AE20" s="59">
        <v>16903063122</v>
      </c>
      <c r="AG20" s="59">
        <v>18853582168</v>
      </c>
      <c r="AI20" s="60">
        <v>5.0000000000000001E-3</v>
      </c>
    </row>
    <row r="21" spans="1:36" s="58" customFormat="1" ht="28.5" customHeight="1" x14ac:dyDescent="0.25">
      <c r="A21" s="58" t="s">
        <v>71</v>
      </c>
      <c r="C21" s="58" t="s">
        <v>43</v>
      </c>
      <c r="E21" s="58" t="s">
        <v>43</v>
      </c>
      <c r="G21" s="58" t="s">
        <v>68</v>
      </c>
      <c r="I21" s="58" t="s">
        <v>69</v>
      </c>
      <c r="K21" s="59">
        <v>0</v>
      </c>
      <c r="M21" s="59">
        <v>70000</v>
      </c>
      <c r="O21" s="59">
        <v>60128896385</v>
      </c>
      <c r="Q21" s="59">
        <v>65823767279</v>
      </c>
      <c r="S21" s="59">
        <v>0</v>
      </c>
      <c r="U21" s="59">
        <v>0</v>
      </c>
      <c r="W21" s="59">
        <v>0</v>
      </c>
      <c r="Y21" s="59">
        <v>0</v>
      </c>
      <c r="AA21" s="59">
        <v>70000</v>
      </c>
      <c r="AC21" s="59">
        <v>960850</v>
      </c>
      <c r="AE21" s="59">
        <v>60128896385</v>
      </c>
      <c r="AG21" s="59">
        <v>67247309215</v>
      </c>
      <c r="AI21" s="60">
        <v>1.77E-2</v>
      </c>
    </row>
    <row r="22" spans="1:36" s="58" customFormat="1" ht="28.5" customHeight="1" x14ac:dyDescent="0.25">
      <c r="A22" s="58" t="s">
        <v>72</v>
      </c>
      <c r="C22" s="58" t="s">
        <v>43</v>
      </c>
      <c r="E22" s="58" t="s">
        <v>43</v>
      </c>
      <c r="G22" s="58" t="s">
        <v>73</v>
      </c>
      <c r="I22" s="58" t="s">
        <v>74</v>
      </c>
      <c r="K22" s="59">
        <v>18</v>
      </c>
      <c r="M22" s="59">
        <v>500000</v>
      </c>
      <c r="O22" s="59">
        <v>500020000000</v>
      </c>
      <c r="Q22" s="59">
        <v>499909375000</v>
      </c>
      <c r="S22" s="59">
        <v>0</v>
      </c>
      <c r="U22" s="59">
        <v>0</v>
      </c>
      <c r="W22" s="59">
        <v>0</v>
      </c>
      <c r="Y22" s="59">
        <v>0</v>
      </c>
      <c r="AA22" s="59">
        <v>500000</v>
      </c>
      <c r="AC22" s="59">
        <v>1000000</v>
      </c>
      <c r="AE22" s="59">
        <v>500020000000</v>
      </c>
      <c r="AG22" s="59">
        <v>499909375000</v>
      </c>
      <c r="AI22" s="60">
        <v>0.13189999999999999</v>
      </c>
    </row>
    <row r="23" spans="1:36" s="58" customFormat="1" ht="28.5" customHeight="1" x14ac:dyDescent="0.25">
      <c r="A23" s="58" t="s">
        <v>75</v>
      </c>
      <c r="C23" s="58" t="s">
        <v>43</v>
      </c>
      <c r="E23" s="58" t="s">
        <v>43</v>
      </c>
      <c r="G23" s="58" t="s">
        <v>76</v>
      </c>
      <c r="I23" s="58" t="s">
        <v>77</v>
      </c>
      <c r="K23" s="59">
        <v>18</v>
      </c>
      <c r="M23" s="59">
        <v>57200</v>
      </c>
      <c r="O23" s="59">
        <v>54893347613</v>
      </c>
      <c r="Q23" s="59">
        <v>57189632500</v>
      </c>
      <c r="S23" s="59">
        <v>0</v>
      </c>
      <c r="U23" s="59">
        <v>0</v>
      </c>
      <c r="W23" s="59">
        <v>0</v>
      </c>
      <c r="Y23" s="59">
        <v>0</v>
      </c>
      <c r="AA23" s="59">
        <v>57200</v>
      </c>
      <c r="AC23" s="59">
        <v>1000000</v>
      </c>
      <c r="AE23" s="59">
        <v>54893347613</v>
      </c>
      <c r="AG23" s="59">
        <v>57189632500</v>
      </c>
      <c r="AI23" s="60">
        <v>1.5100000000000001E-2</v>
      </c>
    </row>
    <row r="24" spans="1:36" s="58" customFormat="1" ht="28.5" customHeight="1" x14ac:dyDescent="0.25">
      <c r="A24" s="58" t="s">
        <v>78</v>
      </c>
      <c r="C24" s="58" t="s">
        <v>43</v>
      </c>
      <c r="E24" s="58" t="s">
        <v>43</v>
      </c>
      <c r="G24" s="58" t="s">
        <v>79</v>
      </c>
      <c r="I24" s="58" t="s">
        <v>80</v>
      </c>
      <c r="K24" s="59">
        <v>18</v>
      </c>
      <c r="M24" s="59">
        <v>25000</v>
      </c>
      <c r="O24" s="59">
        <v>22379055468</v>
      </c>
      <c r="Q24" s="59">
        <v>24995468750</v>
      </c>
      <c r="S24" s="59">
        <v>0</v>
      </c>
      <c r="U24" s="59">
        <v>0</v>
      </c>
      <c r="W24" s="59">
        <v>0</v>
      </c>
      <c r="Y24" s="59">
        <v>0</v>
      </c>
      <c r="AA24" s="59">
        <v>25000</v>
      </c>
      <c r="AC24" s="59">
        <v>1000000</v>
      </c>
      <c r="AE24" s="59">
        <v>22379055468</v>
      </c>
      <c r="AG24" s="59">
        <v>24995468750</v>
      </c>
      <c r="AI24" s="60">
        <v>6.6E-3</v>
      </c>
    </row>
    <row r="25" spans="1:36" s="58" customFormat="1" ht="28.5" customHeight="1" x14ac:dyDescent="0.25">
      <c r="A25" s="58" t="s">
        <v>81</v>
      </c>
      <c r="C25" s="58" t="s">
        <v>43</v>
      </c>
      <c r="E25" s="58" t="s">
        <v>43</v>
      </c>
      <c r="G25" s="58" t="s">
        <v>82</v>
      </c>
      <c r="I25" s="58" t="s">
        <v>83</v>
      </c>
      <c r="K25" s="59">
        <v>18</v>
      </c>
      <c r="M25" s="59">
        <v>30000</v>
      </c>
      <c r="O25" s="59">
        <v>26747347076</v>
      </c>
      <c r="Q25" s="59">
        <v>29994562500</v>
      </c>
      <c r="S25" s="59">
        <v>0</v>
      </c>
      <c r="U25" s="59">
        <v>0</v>
      </c>
      <c r="W25" s="59">
        <v>0</v>
      </c>
      <c r="Y25" s="59">
        <v>0</v>
      </c>
      <c r="AA25" s="59">
        <v>30000</v>
      </c>
      <c r="AC25" s="59">
        <v>1000000</v>
      </c>
      <c r="AE25" s="59">
        <v>26747347076</v>
      </c>
      <c r="AG25" s="59">
        <v>29994562500</v>
      </c>
      <c r="AI25" s="60">
        <v>7.9000000000000008E-3</v>
      </c>
    </row>
    <row r="26" spans="1:36" s="58" customFormat="1" ht="28.5" customHeight="1" x14ac:dyDescent="0.25">
      <c r="A26" s="58" t="s">
        <v>84</v>
      </c>
      <c r="C26" s="58" t="s">
        <v>43</v>
      </c>
      <c r="E26" s="58" t="s">
        <v>43</v>
      </c>
      <c r="G26" s="58" t="s">
        <v>85</v>
      </c>
      <c r="I26" s="58" t="s">
        <v>86</v>
      </c>
      <c r="K26" s="59">
        <v>17</v>
      </c>
      <c r="M26" s="59">
        <v>100000</v>
      </c>
      <c r="O26" s="59">
        <v>94467119060</v>
      </c>
      <c r="Q26" s="59">
        <v>99981875000</v>
      </c>
      <c r="S26" s="59">
        <v>0</v>
      </c>
      <c r="U26" s="59">
        <v>0</v>
      </c>
      <c r="W26" s="59">
        <v>0</v>
      </c>
      <c r="Y26" s="59">
        <v>0</v>
      </c>
      <c r="AA26" s="59">
        <v>100000</v>
      </c>
      <c r="AC26" s="59">
        <v>1000000</v>
      </c>
      <c r="AE26" s="59">
        <v>94467119060</v>
      </c>
      <c r="AG26" s="59">
        <v>99981875000</v>
      </c>
      <c r="AI26" s="60">
        <v>2.64E-2</v>
      </c>
    </row>
    <row r="27" spans="1:36" s="58" customFormat="1" ht="28.5" customHeight="1" x14ac:dyDescent="0.25">
      <c r="A27" s="58" t="s">
        <v>87</v>
      </c>
      <c r="C27" s="58" t="s">
        <v>43</v>
      </c>
      <c r="E27" s="58" t="s">
        <v>43</v>
      </c>
      <c r="G27" s="58" t="s">
        <v>88</v>
      </c>
      <c r="I27" s="58" t="s">
        <v>89</v>
      </c>
      <c r="K27" s="59">
        <v>16</v>
      </c>
      <c r="M27" s="59">
        <v>25000</v>
      </c>
      <c r="O27" s="59">
        <v>23921835045</v>
      </c>
      <c r="Q27" s="59">
        <v>24995468750</v>
      </c>
      <c r="S27" s="59">
        <v>0</v>
      </c>
      <c r="U27" s="59">
        <v>0</v>
      </c>
      <c r="W27" s="59">
        <v>0</v>
      </c>
      <c r="Y27" s="59">
        <v>0</v>
      </c>
      <c r="AA27" s="59">
        <v>25000</v>
      </c>
      <c r="AC27" s="59">
        <v>1000000</v>
      </c>
      <c r="AE27" s="59">
        <v>23921835045</v>
      </c>
      <c r="AG27" s="59">
        <v>24995468750</v>
      </c>
      <c r="AI27" s="60">
        <v>6.6E-3</v>
      </c>
    </row>
    <row r="28" spans="1:36" s="58" customFormat="1" ht="28.5" customHeight="1" x14ac:dyDescent="0.25">
      <c r="A28" s="58" t="s">
        <v>90</v>
      </c>
      <c r="C28" s="58" t="s">
        <v>43</v>
      </c>
      <c r="E28" s="58" t="s">
        <v>43</v>
      </c>
      <c r="G28" s="58" t="s">
        <v>91</v>
      </c>
      <c r="I28" s="58" t="s">
        <v>92</v>
      </c>
      <c r="K28" s="59">
        <v>23</v>
      </c>
      <c r="M28" s="59">
        <v>400000</v>
      </c>
      <c r="O28" s="59">
        <v>400020000000</v>
      </c>
      <c r="Q28" s="59">
        <v>411925325000</v>
      </c>
      <c r="S28" s="59">
        <v>0</v>
      </c>
      <c r="U28" s="59">
        <v>0</v>
      </c>
      <c r="W28" s="59">
        <v>0</v>
      </c>
      <c r="Y28" s="59">
        <v>0</v>
      </c>
      <c r="AA28" s="59">
        <v>400000</v>
      </c>
      <c r="AC28" s="59">
        <v>1020000</v>
      </c>
      <c r="AE28" s="59">
        <v>400020000000</v>
      </c>
      <c r="AG28" s="59">
        <v>407926050000</v>
      </c>
      <c r="AI28" s="60">
        <v>0.1076</v>
      </c>
    </row>
    <row r="29" spans="1:36" s="48" customFormat="1" ht="28.5" customHeight="1" x14ac:dyDescent="0.25"/>
    <row r="30" spans="1:36" s="48" customFormat="1" ht="28.5" customHeight="1" thickBot="1" x14ac:dyDescent="0.3">
      <c r="M30" s="52">
        <f>SUM(M10:M29)</f>
        <v>1379323</v>
      </c>
      <c r="N30" s="52">
        <f t="shared" ref="N30:AJ30" si="0">SUM(N10:N29)</f>
        <v>0</v>
      </c>
      <c r="O30" s="52">
        <f t="shared" si="0"/>
        <v>1293467215378</v>
      </c>
      <c r="P30" s="52">
        <f t="shared" si="0"/>
        <v>0</v>
      </c>
      <c r="Q30" s="52">
        <f t="shared" si="0"/>
        <v>1335428948418</v>
      </c>
      <c r="R30" s="52">
        <f t="shared" si="0"/>
        <v>0</v>
      </c>
      <c r="S30" s="52">
        <f t="shared" si="0"/>
        <v>9500</v>
      </c>
      <c r="T30" s="52">
        <f t="shared" si="0"/>
        <v>0</v>
      </c>
      <c r="U30" s="52">
        <f t="shared" si="0"/>
        <v>5600444889</v>
      </c>
      <c r="V30" s="52">
        <f t="shared" si="0"/>
        <v>0</v>
      </c>
      <c r="W30" s="61"/>
      <c r="X30" s="61"/>
      <c r="Y30" s="61"/>
      <c r="Z30" s="52">
        <f t="shared" si="0"/>
        <v>0</v>
      </c>
      <c r="AA30" s="52">
        <f t="shared" si="0"/>
        <v>1388823</v>
      </c>
      <c r="AB30" s="52">
        <f t="shared" si="0"/>
        <v>0</v>
      </c>
      <c r="AC30" s="52">
        <f t="shared" si="0"/>
        <v>16973150</v>
      </c>
      <c r="AD30" s="52">
        <f t="shared" si="0"/>
        <v>0</v>
      </c>
      <c r="AE30" s="52">
        <f t="shared" si="0"/>
        <v>1299067660267</v>
      </c>
      <c r="AF30" s="52">
        <f t="shared" si="0"/>
        <v>0</v>
      </c>
      <c r="AG30" s="52">
        <f t="shared" si="0"/>
        <v>1341150809343</v>
      </c>
      <c r="AH30" s="52">
        <f t="shared" si="0"/>
        <v>0</v>
      </c>
      <c r="AI30" s="53">
        <f t="shared" si="0"/>
        <v>0.3538</v>
      </c>
      <c r="AJ30" s="52">
        <f t="shared" si="0"/>
        <v>0</v>
      </c>
    </row>
    <row r="31" spans="1:36" s="29" customFormat="1" ht="23.25" thickTop="1" x14ac:dyDescent="0.55000000000000004"/>
  </sheetData>
  <mergeCells count="29">
    <mergeCell ref="A4:W4"/>
    <mergeCell ref="A5:U5"/>
    <mergeCell ref="A1:AI1"/>
    <mergeCell ref="A2:AI2"/>
    <mergeCell ref="A3:AI3"/>
    <mergeCell ref="AC8:AC9"/>
    <mergeCell ref="AE8:AE9"/>
    <mergeCell ref="AG8:AG9"/>
    <mergeCell ref="AI8:AI9"/>
    <mergeCell ref="AA7:AI7"/>
    <mergeCell ref="W9"/>
    <mergeCell ref="Y9"/>
    <mergeCell ref="W8:Y8"/>
    <mergeCell ref="S7:Y7"/>
    <mergeCell ref="AA8:AA9"/>
    <mergeCell ref="Q8:Q9"/>
    <mergeCell ref="M7:Q7"/>
    <mergeCell ref="S9"/>
    <mergeCell ref="U9"/>
    <mergeCell ref="S8:U8"/>
    <mergeCell ref="K8:K9"/>
    <mergeCell ref="A7:K7"/>
    <mergeCell ref="M8:M9"/>
    <mergeCell ref="O8:O9"/>
    <mergeCell ref="A8:A9"/>
    <mergeCell ref="C8:C9"/>
    <mergeCell ref="E8:E9"/>
    <mergeCell ref="G8:G9"/>
    <mergeCell ref="I8:I9"/>
  </mergeCells>
  <pageMargins left="0.7" right="0.7" top="0.75" bottom="0.75" header="0.3" footer="0.3"/>
  <pageSetup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5"/>
  <sheetViews>
    <sheetView rightToLeft="1" view="pageBreakPreview" zoomScale="60" zoomScaleNormal="100" workbookViewId="0">
      <selection sqref="A1:XFD1048576"/>
    </sheetView>
  </sheetViews>
  <sheetFormatPr defaultRowHeight="22.5" x14ac:dyDescent="0.55000000000000004"/>
  <cols>
    <col min="1" max="1" width="31.5703125" style="29" bestFit="1" customWidth="1"/>
    <col min="2" max="2" width="1" style="29" customWidth="1"/>
    <col min="3" max="3" width="9.5703125" style="29" bestFit="1" customWidth="1"/>
    <col min="4" max="4" width="1" style="29" customWidth="1"/>
    <col min="5" max="5" width="15" style="29" bestFit="1" customWidth="1"/>
    <col min="6" max="6" width="1" style="29" customWidth="1"/>
    <col min="7" max="7" width="23" style="29" bestFit="1" customWidth="1"/>
    <col min="8" max="8" width="1" style="29" customWidth="1"/>
    <col min="9" max="9" width="15.140625" style="29" bestFit="1" customWidth="1"/>
    <col min="10" max="10" width="1" style="29" customWidth="1"/>
    <col min="11" max="11" width="32.7109375" style="29" bestFit="1" customWidth="1"/>
    <col min="12" max="12" width="1" style="29" customWidth="1"/>
    <col min="13" max="13" width="21.140625" style="29" customWidth="1"/>
    <col min="14" max="14" width="1" style="29" customWidth="1"/>
    <col min="15" max="15" width="9.140625" style="29" customWidth="1"/>
    <col min="16" max="16384" width="9.140625" style="29"/>
  </cols>
  <sheetData>
    <row r="1" spans="1:13" s="29" customFormat="1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s="29" customFormat="1" ht="24" x14ac:dyDescent="0.5500000000000000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s="29" customFormat="1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s="29" customFormat="1" ht="24" x14ac:dyDescent="0.55000000000000004">
      <c r="A4" s="31" t="s">
        <v>227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s="29" customFormat="1" ht="24" x14ac:dyDescent="0.55000000000000004">
      <c r="A5" s="31" t="s">
        <v>228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s="29" customFormat="1" ht="24" x14ac:dyDescent="0.55000000000000004">
      <c r="A6" s="44" t="s">
        <v>3</v>
      </c>
      <c r="B6" s="46"/>
      <c r="C6" s="45" t="s">
        <v>6</v>
      </c>
      <c r="D6" s="45" t="s">
        <v>6</v>
      </c>
      <c r="E6" s="45" t="s">
        <v>6</v>
      </c>
      <c r="F6" s="45" t="s">
        <v>6</v>
      </c>
      <c r="G6" s="45" t="s">
        <v>6</v>
      </c>
      <c r="H6" s="45" t="s">
        <v>6</v>
      </c>
      <c r="I6" s="45" t="s">
        <v>6</v>
      </c>
      <c r="J6" s="45" t="s">
        <v>6</v>
      </c>
      <c r="K6" s="45" t="s">
        <v>6</v>
      </c>
      <c r="L6" s="45" t="s">
        <v>6</v>
      </c>
      <c r="M6" s="45" t="s">
        <v>6</v>
      </c>
    </row>
    <row r="7" spans="1:13" s="29" customFormat="1" ht="24" x14ac:dyDescent="0.55000000000000004">
      <c r="A7" s="45" t="s">
        <v>3</v>
      </c>
      <c r="B7" s="47"/>
      <c r="C7" s="45" t="s">
        <v>7</v>
      </c>
      <c r="D7" s="47"/>
      <c r="E7" s="45" t="s">
        <v>93</v>
      </c>
      <c r="F7" s="47"/>
      <c r="G7" s="45" t="s">
        <v>94</v>
      </c>
      <c r="H7" s="47"/>
      <c r="I7" s="45" t="s">
        <v>95</v>
      </c>
      <c r="J7" s="47"/>
      <c r="K7" s="45" t="s">
        <v>96</v>
      </c>
      <c r="L7" s="47"/>
      <c r="M7" s="45" t="s">
        <v>97</v>
      </c>
    </row>
    <row r="8" spans="1:13" s="48" customFormat="1" ht="30" customHeight="1" x14ac:dyDescent="0.25">
      <c r="A8" s="48" t="s">
        <v>87</v>
      </c>
      <c r="C8" s="49">
        <v>25000</v>
      </c>
      <c r="E8" s="49">
        <v>970000</v>
      </c>
      <c r="G8" s="49">
        <v>1000000</v>
      </c>
      <c r="I8" s="62">
        <v>3.09E-2</v>
      </c>
      <c r="K8" s="49">
        <v>25000000000</v>
      </c>
      <c r="M8" s="48" t="s">
        <v>229</v>
      </c>
    </row>
    <row r="9" spans="1:13" s="48" customFormat="1" ht="30" customHeight="1" x14ac:dyDescent="0.25">
      <c r="A9" s="48" t="s">
        <v>84</v>
      </c>
      <c r="C9" s="49">
        <v>100000</v>
      </c>
      <c r="E9" s="49">
        <v>955000</v>
      </c>
      <c r="G9" s="49">
        <v>1000000</v>
      </c>
      <c r="I9" s="62">
        <v>4.7100000000000003E-2</v>
      </c>
      <c r="K9" s="49">
        <v>100000000000</v>
      </c>
      <c r="M9" s="48" t="s">
        <v>229</v>
      </c>
    </row>
    <row r="10" spans="1:13" s="48" customFormat="1" ht="30" customHeight="1" x14ac:dyDescent="0.25">
      <c r="A10" s="48" t="s">
        <v>72</v>
      </c>
      <c r="C10" s="49">
        <v>500000</v>
      </c>
      <c r="E10" s="49">
        <v>980000</v>
      </c>
      <c r="G10" s="49">
        <v>1000000</v>
      </c>
      <c r="I10" s="62">
        <v>2.0400000000000001E-2</v>
      </c>
      <c r="K10" s="49">
        <v>500000000000</v>
      </c>
      <c r="M10" s="48" t="s">
        <v>229</v>
      </c>
    </row>
    <row r="11" spans="1:13" s="48" customFormat="1" ht="30" customHeight="1" x14ac:dyDescent="0.25">
      <c r="A11" s="48" t="s">
        <v>75</v>
      </c>
      <c r="C11" s="49">
        <v>57200</v>
      </c>
      <c r="E11" s="49">
        <v>990000</v>
      </c>
      <c r="G11" s="49">
        <v>1000000</v>
      </c>
      <c r="I11" s="62">
        <v>1.01E-2</v>
      </c>
      <c r="K11" s="49">
        <v>57200000000</v>
      </c>
      <c r="M11" s="48" t="s">
        <v>229</v>
      </c>
    </row>
    <row r="12" spans="1:13" s="48" customFormat="1" ht="30" customHeight="1" x14ac:dyDescent="0.25">
      <c r="A12" s="48" t="s">
        <v>78</v>
      </c>
      <c r="C12" s="49">
        <v>25000</v>
      </c>
      <c r="E12" s="49">
        <v>982000</v>
      </c>
      <c r="G12" s="49">
        <v>1000000</v>
      </c>
      <c r="I12" s="62">
        <v>1.83E-2</v>
      </c>
      <c r="K12" s="49">
        <v>25000000000</v>
      </c>
      <c r="M12" s="48" t="s">
        <v>229</v>
      </c>
    </row>
    <row r="13" spans="1:13" s="48" customFormat="1" ht="30" customHeight="1" x14ac:dyDescent="0.25"/>
    <row r="14" spans="1:13" s="48" customFormat="1" ht="30" customHeight="1" thickBot="1" x14ac:dyDescent="0.3">
      <c r="K14" s="52">
        <f>SUM(K8:K13)</f>
        <v>707200000000</v>
      </c>
    </row>
    <row r="15" spans="1:13" s="48" customFormat="1" ht="30" customHeight="1" thickTop="1" x14ac:dyDescent="0.25"/>
  </sheetData>
  <mergeCells count="13">
    <mergeCell ref="A1:M1"/>
    <mergeCell ref="A2:M2"/>
    <mergeCell ref="A3:M3"/>
    <mergeCell ref="A4:M4"/>
    <mergeCell ref="A5:M5"/>
    <mergeCell ref="K7"/>
    <mergeCell ref="M7"/>
    <mergeCell ref="C6:M6"/>
    <mergeCell ref="A6:A7"/>
    <mergeCell ref="C7"/>
    <mergeCell ref="E7"/>
    <mergeCell ref="G7"/>
    <mergeCell ref="I7"/>
  </mergeCells>
  <pageMargins left="0.7" right="0.7" top="0.75" bottom="0.75" header="0.3" footer="0.3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Y43"/>
  <sheetViews>
    <sheetView rightToLeft="1" view="pageBreakPreview" topLeftCell="A4" zoomScale="60" zoomScaleNormal="100" workbookViewId="0">
      <selection activeCell="S10" sqref="S10"/>
    </sheetView>
  </sheetViews>
  <sheetFormatPr defaultRowHeight="22.5" x14ac:dyDescent="0.55000000000000004"/>
  <cols>
    <col min="1" max="1" width="25" style="29" bestFit="1" customWidth="1"/>
    <col min="2" max="2" width="1" style="29" customWidth="1"/>
    <col min="3" max="3" width="27.140625" style="29" bestFit="1" customWidth="1"/>
    <col min="4" max="4" width="1" style="29" customWidth="1"/>
    <col min="5" max="5" width="16" style="29" bestFit="1" customWidth="1"/>
    <col min="6" max="6" width="1" style="29" customWidth="1"/>
    <col min="7" max="7" width="15.42578125" style="29" bestFit="1" customWidth="1"/>
    <col min="8" max="8" width="1" style="29" customWidth="1"/>
    <col min="9" max="9" width="12" style="29" bestFit="1" customWidth="1"/>
    <col min="10" max="10" width="1" style="29" customWidth="1"/>
    <col min="11" max="11" width="21.140625" style="29" bestFit="1" customWidth="1"/>
    <col min="12" max="12" width="1" style="29" customWidth="1"/>
    <col min="13" max="13" width="21.140625" style="29" bestFit="1" customWidth="1"/>
    <col min="14" max="14" width="1" style="29" customWidth="1"/>
    <col min="15" max="15" width="20.7109375" style="29" bestFit="1" customWidth="1"/>
    <col min="16" max="16" width="1" style="29" customWidth="1"/>
    <col min="17" max="17" width="21.42578125" style="29" bestFit="1" customWidth="1"/>
    <col min="18" max="18" width="1" style="29" customWidth="1"/>
    <col min="19" max="19" width="18" style="29" bestFit="1" customWidth="1"/>
    <col min="20" max="20" width="1" style="29" customWidth="1"/>
    <col min="21" max="21" width="9.140625" style="29" customWidth="1"/>
    <col min="22" max="22" width="13.42578125" style="29" bestFit="1" customWidth="1"/>
    <col min="23" max="16384" width="9.140625" style="29"/>
  </cols>
  <sheetData>
    <row r="1" spans="1:25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5" ht="24" x14ac:dyDescent="0.55000000000000004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pans="1:25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</row>
    <row r="4" spans="1:25" ht="24" x14ac:dyDescent="0.55000000000000004">
      <c r="A4" s="31" t="s">
        <v>223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</row>
    <row r="5" spans="1:25" ht="24" x14ac:dyDescent="0.55000000000000004">
      <c r="A5" s="31" t="s">
        <v>230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</row>
    <row r="7" spans="1:25" ht="24" x14ac:dyDescent="0.55000000000000004">
      <c r="A7" s="44" t="s">
        <v>99</v>
      </c>
      <c r="B7" s="46"/>
      <c r="C7" s="45" t="s">
        <v>100</v>
      </c>
      <c r="D7" s="45" t="s">
        <v>100</v>
      </c>
      <c r="E7" s="45" t="s">
        <v>100</v>
      </c>
      <c r="F7" s="45" t="s">
        <v>100</v>
      </c>
      <c r="G7" s="45" t="s">
        <v>100</v>
      </c>
      <c r="H7" s="45" t="s">
        <v>100</v>
      </c>
      <c r="I7" s="45" t="s">
        <v>100</v>
      </c>
      <c r="J7" s="47"/>
      <c r="K7" s="45" t="s">
        <v>4</v>
      </c>
      <c r="L7" s="47"/>
      <c r="M7" s="45" t="s">
        <v>5</v>
      </c>
      <c r="N7" s="45" t="s">
        <v>5</v>
      </c>
      <c r="O7" s="45" t="s">
        <v>5</v>
      </c>
      <c r="P7" s="47"/>
      <c r="Q7" s="45" t="s">
        <v>6</v>
      </c>
      <c r="R7" s="45" t="s">
        <v>6</v>
      </c>
      <c r="S7" s="45" t="s">
        <v>6</v>
      </c>
    </row>
    <row r="8" spans="1:25" ht="24" x14ac:dyDescent="0.55000000000000004">
      <c r="A8" s="45" t="s">
        <v>99</v>
      </c>
      <c r="B8" s="47"/>
      <c r="C8" s="45" t="s">
        <v>101</v>
      </c>
      <c r="D8" s="47"/>
      <c r="E8" s="45" t="s">
        <v>102</v>
      </c>
      <c r="F8" s="47"/>
      <c r="G8" s="45" t="s">
        <v>103</v>
      </c>
      <c r="H8" s="47"/>
      <c r="I8" s="45" t="s">
        <v>40</v>
      </c>
      <c r="J8" s="47"/>
      <c r="K8" s="45" t="s">
        <v>104</v>
      </c>
      <c r="L8" s="47"/>
      <c r="M8" s="45" t="s">
        <v>105</v>
      </c>
      <c r="N8" s="47"/>
      <c r="O8" s="45" t="s">
        <v>106</v>
      </c>
      <c r="P8" s="47"/>
      <c r="Q8" s="45" t="s">
        <v>104</v>
      </c>
      <c r="R8" s="47"/>
      <c r="S8" s="45" t="s">
        <v>98</v>
      </c>
    </row>
    <row r="9" spans="1:25" s="58" customFormat="1" ht="30" customHeight="1" x14ac:dyDescent="0.25">
      <c r="A9" s="58" t="s">
        <v>107</v>
      </c>
      <c r="C9" s="58" t="s">
        <v>108</v>
      </c>
      <c r="E9" s="58" t="s">
        <v>109</v>
      </c>
      <c r="G9" s="58" t="s">
        <v>110</v>
      </c>
      <c r="I9" s="59">
        <v>0</v>
      </c>
      <c r="K9" s="59">
        <v>110064380244</v>
      </c>
      <c r="M9" s="59">
        <v>2299951025885</v>
      </c>
      <c r="O9" s="59">
        <v>2409995906002</v>
      </c>
      <c r="Q9" s="59">
        <v>19500127</v>
      </c>
      <c r="S9" s="50">
        <v>5.1589168899516428E-6</v>
      </c>
    </row>
    <row r="10" spans="1:25" s="58" customFormat="1" ht="30" customHeight="1" x14ac:dyDescent="0.25">
      <c r="A10" s="58" t="s">
        <v>111</v>
      </c>
      <c r="C10" s="58" t="s">
        <v>112</v>
      </c>
      <c r="E10" s="58" t="s">
        <v>109</v>
      </c>
      <c r="G10" s="58" t="s">
        <v>110</v>
      </c>
      <c r="I10" s="59">
        <v>0</v>
      </c>
      <c r="K10" s="59">
        <v>18310821</v>
      </c>
      <c r="M10" s="59">
        <v>27623924534</v>
      </c>
      <c r="O10" s="59">
        <v>27623133900</v>
      </c>
      <c r="Q10" s="59">
        <v>19101455</v>
      </c>
      <c r="S10" s="50">
        <v>5.0534449761353477E-6</v>
      </c>
    </row>
    <row r="11" spans="1:25" s="58" customFormat="1" ht="30" customHeight="1" x14ac:dyDescent="0.25">
      <c r="A11" s="58" t="s">
        <v>107</v>
      </c>
      <c r="C11" s="58" t="s">
        <v>113</v>
      </c>
      <c r="E11" s="58" t="s">
        <v>114</v>
      </c>
      <c r="G11" s="58" t="s">
        <v>115</v>
      </c>
      <c r="I11" s="59">
        <v>0</v>
      </c>
      <c r="K11" s="59">
        <v>50000000</v>
      </c>
      <c r="M11" s="59">
        <v>0</v>
      </c>
      <c r="O11" s="59">
        <v>0</v>
      </c>
      <c r="Q11" s="59">
        <v>50000000</v>
      </c>
      <c r="S11" s="50">
        <v>1.3227905874540311E-5</v>
      </c>
    </row>
    <row r="12" spans="1:25" s="58" customFormat="1" ht="30" customHeight="1" x14ac:dyDescent="0.25">
      <c r="A12" s="58" t="s">
        <v>111</v>
      </c>
      <c r="C12" s="58" t="s">
        <v>116</v>
      </c>
      <c r="E12" s="58" t="s">
        <v>117</v>
      </c>
      <c r="G12" s="58" t="s">
        <v>118</v>
      </c>
      <c r="I12" s="59">
        <v>22</v>
      </c>
      <c r="K12" s="59">
        <v>515660000000</v>
      </c>
      <c r="M12" s="59">
        <v>0</v>
      </c>
      <c r="O12" s="59">
        <v>15660000000</v>
      </c>
      <c r="Q12" s="59">
        <v>500000000000</v>
      </c>
      <c r="S12" s="50">
        <v>0.13227905874540311</v>
      </c>
    </row>
    <row r="13" spans="1:25" s="58" customFormat="1" ht="30" customHeight="1" x14ac:dyDescent="0.25">
      <c r="A13" s="58" t="s">
        <v>119</v>
      </c>
      <c r="C13" s="58" t="s">
        <v>120</v>
      </c>
      <c r="E13" s="58" t="s">
        <v>109</v>
      </c>
      <c r="G13" s="58" t="s">
        <v>121</v>
      </c>
      <c r="I13" s="59">
        <v>0</v>
      </c>
      <c r="K13" s="59">
        <v>2614878181</v>
      </c>
      <c r="M13" s="59">
        <v>871904592684</v>
      </c>
      <c r="O13" s="59">
        <v>874500350500</v>
      </c>
      <c r="Q13" s="59">
        <v>19120365</v>
      </c>
      <c r="S13" s="50">
        <v>5.0584477701370991E-6</v>
      </c>
    </row>
    <row r="14" spans="1:25" s="58" customFormat="1" ht="30" customHeight="1" x14ac:dyDescent="0.25">
      <c r="A14" s="58" t="s">
        <v>122</v>
      </c>
      <c r="C14" s="58" t="s">
        <v>123</v>
      </c>
      <c r="E14" s="58" t="s">
        <v>109</v>
      </c>
      <c r="G14" s="58" t="s">
        <v>124</v>
      </c>
      <c r="I14" s="59">
        <v>0</v>
      </c>
      <c r="K14" s="59">
        <v>729639620</v>
      </c>
      <c r="M14" s="59">
        <v>293636621327</v>
      </c>
      <c r="O14" s="59">
        <v>294327350000</v>
      </c>
      <c r="Q14" s="59">
        <v>38910947</v>
      </c>
      <c r="S14" s="50">
        <v>1.0294206888104533E-5</v>
      </c>
    </row>
    <row r="15" spans="1:25" s="58" customFormat="1" ht="30" customHeight="1" x14ac:dyDescent="0.25">
      <c r="A15" s="58" t="s">
        <v>122</v>
      </c>
      <c r="C15" s="58" t="s">
        <v>125</v>
      </c>
      <c r="E15" s="58" t="s">
        <v>117</v>
      </c>
      <c r="G15" s="58" t="s">
        <v>126</v>
      </c>
      <c r="I15" s="59">
        <v>20</v>
      </c>
      <c r="K15" s="59">
        <v>100000000000</v>
      </c>
      <c r="M15" s="59">
        <v>0</v>
      </c>
      <c r="O15" s="59">
        <v>100000000000</v>
      </c>
      <c r="Q15" s="59">
        <v>0</v>
      </c>
      <c r="S15" s="50">
        <v>0</v>
      </c>
    </row>
    <row r="16" spans="1:25" s="58" customFormat="1" ht="30" customHeight="1" x14ac:dyDescent="0.25">
      <c r="A16" s="58" t="s">
        <v>122</v>
      </c>
      <c r="C16" s="58" t="s">
        <v>127</v>
      </c>
      <c r="E16" s="58" t="s">
        <v>117</v>
      </c>
      <c r="G16" s="58" t="s">
        <v>128</v>
      </c>
      <c r="I16" s="59">
        <v>20</v>
      </c>
      <c r="K16" s="59">
        <v>30000000000</v>
      </c>
      <c r="M16" s="59">
        <v>0</v>
      </c>
      <c r="O16" s="59">
        <v>0</v>
      </c>
      <c r="Q16" s="59">
        <v>30000000000</v>
      </c>
      <c r="S16" s="50">
        <v>7.9367435247241873E-3</v>
      </c>
    </row>
    <row r="17" spans="1:19" s="58" customFormat="1" ht="30" customHeight="1" x14ac:dyDescent="0.25">
      <c r="A17" s="58" t="s">
        <v>122</v>
      </c>
      <c r="C17" s="58" t="s">
        <v>129</v>
      </c>
      <c r="E17" s="58" t="s">
        <v>117</v>
      </c>
      <c r="G17" s="58" t="s">
        <v>130</v>
      </c>
      <c r="I17" s="59">
        <v>20</v>
      </c>
      <c r="K17" s="59">
        <v>35000000000</v>
      </c>
      <c r="M17" s="59">
        <v>0</v>
      </c>
      <c r="O17" s="59">
        <v>0</v>
      </c>
      <c r="Q17" s="59">
        <v>35000000000</v>
      </c>
      <c r="S17" s="50">
        <v>9.2595341121782179E-3</v>
      </c>
    </row>
    <row r="18" spans="1:19" s="58" customFormat="1" ht="30" customHeight="1" x14ac:dyDescent="0.25">
      <c r="A18" s="58" t="s">
        <v>119</v>
      </c>
      <c r="C18" s="58" t="s">
        <v>131</v>
      </c>
      <c r="E18" s="58" t="s">
        <v>117</v>
      </c>
      <c r="G18" s="58" t="s">
        <v>132</v>
      </c>
      <c r="I18" s="59">
        <v>20</v>
      </c>
      <c r="K18" s="59">
        <v>130000000000</v>
      </c>
      <c r="M18" s="59">
        <v>0</v>
      </c>
      <c r="O18" s="59">
        <v>130000000000</v>
      </c>
      <c r="Q18" s="59">
        <v>0</v>
      </c>
      <c r="S18" s="50">
        <v>0</v>
      </c>
    </row>
    <row r="19" spans="1:19" s="58" customFormat="1" ht="30" customHeight="1" x14ac:dyDescent="0.25">
      <c r="A19" s="58" t="s">
        <v>119</v>
      </c>
      <c r="C19" s="58" t="s">
        <v>133</v>
      </c>
      <c r="E19" s="58" t="s">
        <v>117</v>
      </c>
      <c r="G19" s="58" t="s">
        <v>134</v>
      </c>
      <c r="I19" s="59">
        <v>20</v>
      </c>
      <c r="K19" s="59">
        <v>49000000000</v>
      </c>
      <c r="M19" s="59">
        <v>0</v>
      </c>
      <c r="O19" s="59">
        <v>49000000000</v>
      </c>
      <c r="Q19" s="59">
        <v>0</v>
      </c>
      <c r="S19" s="50">
        <v>0</v>
      </c>
    </row>
    <row r="20" spans="1:19" s="58" customFormat="1" ht="30" customHeight="1" x14ac:dyDescent="0.25">
      <c r="A20" s="58" t="s">
        <v>119</v>
      </c>
      <c r="C20" s="58" t="s">
        <v>135</v>
      </c>
      <c r="E20" s="58" t="s">
        <v>117</v>
      </c>
      <c r="G20" s="58" t="s">
        <v>136</v>
      </c>
      <c r="I20" s="59">
        <v>20</v>
      </c>
      <c r="K20" s="59">
        <v>60000000000</v>
      </c>
      <c r="M20" s="59">
        <v>0</v>
      </c>
      <c r="O20" s="59">
        <v>60000000000</v>
      </c>
      <c r="Q20" s="59">
        <v>0</v>
      </c>
      <c r="S20" s="50">
        <v>0</v>
      </c>
    </row>
    <row r="21" spans="1:19" s="58" customFormat="1" ht="30" customHeight="1" x14ac:dyDescent="0.25">
      <c r="A21" s="58" t="s">
        <v>119</v>
      </c>
      <c r="C21" s="58" t="s">
        <v>137</v>
      </c>
      <c r="E21" s="58" t="s">
        <v>117</v>
      </c>
      <c r="G21" s="58" t="s">
        <v>91</v>
      </c>
      <c r="I21" s="59">
        <v>20</v>
      </c>
      <c r="K21" s="59">
        <v>22800000000</v>
      </c>
      <c r="M21" s="59">
        <v>0</v>
      </c>
      <c r="O21" s="59">
        <v>22800000000</v>
      </c>
      <c r="Q21" s="59">
        <v>0</v>
      </c>
      <c r="S21" s="50">
        <v>0</v>
      </c>
    </row>
    <row r="22" spans="1:19" s="58" customFormat="1" ht="30" customHeight="1" x14ac:dyDescent="0.25">
      <c r="A22" s="58" t="s">
        <v>122</v>
      </c>
      <c r="C22" s="58" t="s">
        <v>138</v>
      </c>
      <c r="E22" s="58" t="s">
        <v>117</v>
      </c>
      <c r="G22" s="58" t="s">
        <v>139</v>
      </c>
      <c r="I22" s="59">
        <v>20</v>
      </c>
      <c r="K22" s="59">
        <v>10000000000</v>
      </c>
      <c r="M22" s="59">
        <v>0</v>
      </c>
      <c r="O22" s="59">
        <v>10000000000</v>
      </c>
      <c r="Q22" s="59">
        <v>0</v>
      </c>
      <c r="S22" s="50">
        <v>0</v>
      </c>
    </row>
    <row r="23" spans="1:19" s="58" customFormat="1" ht="30" customHeight="1" x14ac:dyDescent="0.25">
      <c r="A23" s="58" t="s">
        <v>122</v>
      </c>
      <c r="C23" s="58" t="s">
        <v>140</v>
      </c>
      <c r="E23" s="58" t="s">
        <v>117</v>
      </c>
      <c r="G23" s="58" t="s">
        <v>141</v>
      </c>
      <c r="I23" s="59">
        <v>20</v>
      </c>
      <c r="K23" s="59">
        <v>290000000000</v>
      </c>
      <c r="M23" s="59">
        <v>0</v>
      </c>
      <c r="O23" s="59">
        <v>100000000000</v>
      </c>
      <c r="Q23" s="59">
        <v>190000000000</v>
      </c>
      <c r="S23" s="50">
        <v>5.0266042323253185E-2</v>
      </c>
    </row>
    <row r="24" spans="1:19" s="58" customFormat="1" ht="30" customHeight="1" x14ac:dyDescent="0.25">
      <c r="A24" s="58" t="s">
        <v>142</v>
      </c>
      <c r="C24" s="58" t="s">
        <v>143</v>
      </c>
      <c r="E24" s="58" t="s">
        <v>109</v>
      </c>
      <c r="G24" s="58" t="s">
        <v>144</v>
      </c>
      <c r="I24" s="59">
        <v>0</v>
      </c>
      <c r="K24" s="59">
        <v>14668342</v>
      </c>
      <c r="M24" s="59">
        <v>482329659823</v>
      </c>
      <c r="O24" s="59">
        <v>482314580000</v>
      </c>
      <c r="Q24" s="59">
        <v>29748165</v>
      </c>
      <c r="S24" s="50">
        <v>7.8701185312058898E-6</v>
      </c>
    </row>
    <row r="25" spans="1:19" s="58" customFormat="1" ht="30" customHeight="1" x14ac:dyDescent="0.25">
      <c r="A25" s="58" t="s">
        <v>142</v>
      </c>
      <c r="C25" s="58" t="s">
        <v>145</v>
      </c>
      <c r="E25" s="58" t="s">
        <v>117</v>
      </c>
      <c r="G25" s="58" t="s">
        <v>144</v>
      </c>
      <c r="I25" s="59">
        <v>20</v>
      </c>
      <c r="K25" s="59">
        <v>10000000</v>
      </c>
      <c r="M25" s="59">
        <v>0</v>
      </c>
      <c r="O25" s="59">
        <v>10000000</v>
      </c>
      <c r="Q25" s="59">
        <v>0</v>
      </c>
      <c r="S25" s="50">
        <v>0</v>
      </c>
    </row>
    <row r="26" spans="1:19" s="58" customFormat="1" ht="30" customHeight="1" x14ac:dyDescent="0.25">
      <c r="A26" s="58" t="s">
        <v>142</v>
      </c>
      <c r="C26" s="58" t="s">
        <v>146</v>
      </c>
      <c r="E26" s="58" t="s">
        <v>117</v>
      </c>
      <c r="G26" s="58" t="s">
        <v>147</v>
      </c>
      <c r="I26" s="59">
        <v>20</v>
      </c>
      <c r="K26" s="59">
        <v>80000000000</v>
      </c>
      <c r="M26" s="59">
        <v>0</v>
      </c>
      <c r="O26" s="59">
        <v>80000000000</v>
      </c>
      <c r="Q26" s="59">
        <v>0</v>
      </c>
      <c r="S26" s="50">
        <v>0</v>
      </c>
    </row>
    <row r="27" spans="1:19" s="58" customFormat="1" ht="30" customHeight="1" x14ac:dyDescent="0.25">
      <c r="A27" s="58" t="s">
        <v>148</v>
      </c>
      <c r="C27" s="58" t="s">
        <v>149</v>
      </c>
      <c r="E27" s="58" t="s">
        <v>109</v>
      </c>
      <c r="G27" s="58" t="s">
        <v>150</v>
      </c>
      <c r="I27" s="59">
        <v>0</v>
      </c>
      <c r="K27" s="59">
        <v>12282000</v>
      </c>
      <c r="M27" s="59">
        <v>389753639030</v>
      </c>
      <c r="O27" s="59">
        <v>258554158200</v>
      </c>
      <c r="Q27" s="59">
        <v>131211762830</v>
      </c>
      <c r="S27" s="50">
        <v>3.4713136966954938E-2</v>
      </c>
    </row>
    <row r="28" spans="1:19" s="58" customFormat="1" ht="30" customHeight="1" x14ac:dyDescent="0.25">
      <c r="A28" s="58" t="s">
        <v>142</v>
      </c>
      <c r="C28" s="58" t="s">
        <v>151</v>
      </c>
      <c r="E28" s="58" t="s">
        <v>117</v>
      </c>
      <c r="G28" s="58" t="s">
        <v>150</v>
      </c>
      <c r="I28" s="59">
        <v>20</v>
      </c>
      <c r="K28" s="59">
        <v>200000000000</v>
      </c>
      <c r="M28" s="59">
        <v>0</v>
      </c>
      <c r="O28" s="59">
        <v>200000000000</v>
      </c>
      <c r="Q28" s="59">
        <v>0</v>
      </c>
      <c r="S28" s="50">
        <v>0</v>
      </c>
    </row>
    <row r="29" spans="1:19" s="58" customFormat="1" ht="30" customHeight="1" x14ac:dyDescent="0.25">
      <c r="A29" s="58" t="s">
        <v>119</v>
      </c>
      <c r="C29" s="58" t="s">
        <v>152</v>
      </c>
      <c r="E29" s="58" t="s">
        <v>117</v>
      </c>
      <c r="G29" s="58" t="s">
        <v>153</v>
      </c>
      <c r="I29" s="59">
        <v>20</v>
      </c>
      <c r="K29" s="59">
        <v>50000000000</v>
      </c>
      <c r="M29" s="59">
        <v>0</v>
      </c>
      <c r="O29" s="59">
        <v>0</v>
      </c>
      <c r="Q29" s="59">
        <v>50000000000</v>
      </c>
      <c r="S29" s="50">
        <v>1.3227905874540312E-2</v>
      </c>
    </row>
    <row r="30" spans="1:19" s="58" customFormat="1" ht="30" customHeight="1" x14ac:dyDescent="0.25">
      <c r="A30" s="58" t="s">
        <v>119</v>
      </c>
      <c r="C30" s="58" t="s">
        <v>154</v>
      </c>
      <c r="E30" s="58" t="s">
        <v>117</v>
      </c>
      <c r="G30" s="58" t="s">
        <v>155</v>
      </c>
      <c r="I30" s="59">
        <v>20</v>
      </c>
      <c r="K30" s="59">
        <v>90000000000</v>
      </c>
      <c r="M30" s="59">
        <v>0</v>
      </c>
      <c r="O30" s="59">
        <v>90000000000</v>
      </c>
      <c r="Q30" s="59">
        <v>0</v>
      </c>
      <c r="S30" s="50">
        <v>0</v>
      </c>
    </row>
    <row r="31" spans="1:19" s="58" customFormat="1" ht="30" customHeight="1" x14ac:dyDescent="0.25">
      <c r="A31" s="58" t="s">
        <v>119</v>
      </c>
      <c r="C31" s="58" t="s">
        <v>156</v>
      </c>
      <c r="E31" s="58" t="s">
        <v>117</v>
      </c>
      <c r="G31" s="58" t="s">
        <v>157</v>
      </c>
      <c r="I31" s="59">
        <v>20</v>
      </c>
      <c r="K31" s="59">
        <v>260000000000</v>
      </c>
      <c r="M31" s="59">
        <v>0</v>
      </c>
      <c r="O31" s="59">
        <v>260000000000</v>
      </c>
      <c r="Q31" s="59">
        <v>0</v>
      </c>
      <c r="S31" s="50">
        <v>0</v>
      </c>
    </row>
    <row r="32" spans="1:19" s="58" customFormat="1" ht="30" customHeight="1" x14ac:dyDescent="0.25">
      <c r="A32" s="58" t="s">
        <v>119</v>
      </c>
      <c r="C32" s="58" t="s">
        <v>158</v>
      </c>
      <c r="E32" s="58" t="s">
        <v>117</v>
      </c>
      <c r="G32" s="58" t="s">
        <v>159</v>
      </c>
      <c r="I32" s="59">
        <v>20</v>
      </c>
      <c r="K32" s="59">
        <v>140000000000</v>
      </c>
      <c r="M32" s="59">
        <v>0</v>
      </c>
      <c r="O32" s="59">
        <v>140000000000</v>
      </c>
      <c r="Q32" s="59">
        <v>0</v>
      </c>
      <c r="S32" s="50">
        <v>0</v>
      </c>
    </row>
    <row r="33" spans="1:19" s="58" customFormat="1" ht="30" customHeight="1" x14ac:dyDescent="0.25">
      <c r="A33" s="58" t="s">
        <v>119</v>
      </c>
      <c r="C33" s="58" t="s">
        <v>160</v>
      </c>
      <c r="E33" s="58" t="s">
        <v>117</v>
      </c>
      <c r="G33" s="58" t="s">
        <v>161</v>
      </c>
      <c r="I33" s="59">
        <v>20</v>
      </c>
      <c r="K33" s="59">
        <v>170000000000</v>
      </c>
      <c r="M33" s="59">
        <v>0</v>
      </c>
      <c r="O33" s="59">
        <v>0</v>
      </c>
      <c r="Q33" s="59">
        <v>170000000000</v>
      </c>
      <c r="S33" s="50">
        <v>4.4974879973437056E-2</v>
      </c>
    </row>
    <row r="34" spans="1:19" s="58" customFormat="1" ht="30" customHeight="1" x14ac:dyDescent="0.25">
      <c r="A34" s="58" t="s">
        <v>119</v>
      </c>
      <c r="C34" s="58" t="s">
        <v>162</v>
      </c>
      <c r="E34" s="58" t="s">
        <v>117</v>
      </c>
      <c r="G34" s="58" t="s">
        <v>161</v>
      </c>
      <c r="I34" s="59">
        <v>20</v>
      </c>
      <c r="K34" s="59">
        <v>180000000000</v>
      </c>
      <c r="M34" s="59">
        <v>0</v>
      </c>
      <c r="O34" s="59">
        <v>0</v>
      </c>
      <c r="Q34" s="59">
        <v>180000000000</v>
      </c>
      <c r="S34" s="50">
        <v>4.7620461148345124E-2</v>
      </c>
    </row>
    <row r="35" spans="1:19" s="58" customFormat="1" ht="30" customHeight="1" x14ac:dyDescent="0.25">
      <c r="A35" s="58" t="s">
        <v>142</v>
      </c>
      <c r="C35" s="58" t="s">
        <v>163</v>
      </c>
      <c r="E35" s="58" t="s">
        <v>164</v>
      </c>
      <c r="G35" s="58" t="s">
        <v>165</v>
      </c>
      <c r="I35" s="59">
        <v>0</v>
      </c>
      <c r="K35" s="59">
        <v>204220000</v>
      </c>
      <c r="M35" s="59">
        <v>509590000</v>
      </c>
      <c r="O35" s="59">
        <v>713142600</v>
      </c>
      <c r="Q35" s="59">
        <v>667400</v>
      </c>
      <c r="S35" s="50">
        <v>1.7656608761336408E-7</v>
      </c>
    </row>
    <row r="36" spans="1:19" s="58" customFormat="1" ht="30" customHeight="1" x14ac:dyDescent="0.25">
      <c r="A36" s="58" t="s">
        <v>122</v>
      </c>
      <c r="C36" s="58" t="s">
        <v>166</v>
      </c>
      <c r="E36" s="58" t="s">
        <v>117</v>
      </c>
      <c r="G36" s="58" t="s">
        <v>167</v>
      </c>
      <c r="I36" s="59">
        <v>20</v>
      </c>
      <c r="K36" s="59">
        <v>100000000000</v>
      </c>
      <c r="M36" s="59">
        <v>0</v>
      </c>
      <c r="O36" s="59">
        <v>0</v>
      </c>
      <c r="Q36" s="59">
        <v>100000000000</v>
      </c>
      <c r="S36" s="50">
        <v>2.6455811749080623E-2</v>
      </c>
    </row>
    <row r="37" spans="1:19" s="58" customFormat="1" ht="30" customHeight="1" x14ac:dyDescent="0.25">
      <c r="A37" s="58" t="s">
        <v>142</v>
      </c>
      <c r="C37" s="58" t="s">
        <v>168</v>
      </c>
      <c r="E37" s="58" t="s">
        <v>117</v>
      </c>
      <c r="G37" s="58" t="s">
        <v>169</v>
      </c>
      <c r="I37" s="59">
        <v>20</v>
      </c>
      <c r="K37" s="59">
        <v>0</v>
      </c>
      <c r="M37" s="59">
        <v>200000000000</v>
      </c>
      <c r="O37" s="59">
        <v>0</v>
      </c>
      <c r="Q37" s="59">
        <v>200000000000</v>
      </c>
      <c r="S37" s="50">
        <v>5.2911623498161246E-2</v>
      </c>
    </row>
    <row r="38" spans="1:19" s="58" customFormat="1" ht="30" customHeight="1" x14ac:dyDescent="0.25">
      <c r="A38" s="58" t="s">
        <v>122</v>
      </c>
      <c r="C38" s="58" t="s">
        <v>170</v>
      </c>
      <c r="E38" s="58" t="s">
        <v>117</v>
      </c>
      <c r="G38" s="58" t="s">
        <v>171</v>
      </c>
      <c r="I38" s="59">
        <v>20</v>
      </c>
      <c r="K38" s="59">
        <v>0</v>
      </c>
      <c r="M38" s="59">
        <v>70000000000</v>
      </c>
      <c r="O38" s="59">
        <v>0</v>
      </c>
      <c r="Q38" s="59">
        <v>70000000000</v>
      </c>
      <c r="S38" s="50">
        <v>1.8519068224356436E-2</v>
      </c>
    </row>
    <row r="39" spans="1:19" s="58" customFormat="1" ht="30" customHeight="1" x14ac:dyDescent="0.25">
      <c r="A39" s="58" t="s">
        <v>142</v>
      </c>
      <c r="C39" s="58" t="s">
        <v>172</v>
      </c>
      <c r="E39" s="58" t="s">
        <v>117</v>
      </c>
      <c r="G39" s="58" t="s">
        <v>171</v>
      </c>
      <c r="I39" s="59">
        <v>20</v>
      </c>
      <c r="K39" s="59">
        <v>0</v>
      </c>
      <c r="M39" s="59">
        <v>280000000000</v>
      </c>
      <c r="O39" s="59">
        <v>0</v>
      </c>
      <c r="Q39" s="59">
        <v>280000000000</v>
      </c>
      <c r="S39" s="50">
        <v>7.4076272897425743E-2</v>
      </c>
    </row>
    <row r="40" spans="1:19" s="58" customFormat="1" ht="30" customHeight="1" x14ac:dyDescent="0.25">
      <c r="A40" s="58" t="s">
        <v>119</v>
      </c>
      <c r="C40" s="58" t="s">
        <v>173</v>
      </c>
      <c r="E40" s="58" t="s">
        <v>117</v>
      </c>
      <c r="G40" s="58" t="s">
        <v>174</v>
      </c>
      <c r="I40" s="59">
        <v>20</v>
      </c>
      <c r="K40" s="59">
        <v>0</v>
      </c>
      <c r="M40" s="59">
        <v>100000000000</v>
      </c>
      <c r="O40" s="59">
        <v>0</v>
      </c>
      <c r="Q40" s="59">
        <v>100000000000</v>
      </c>
      <c r="S40" s="50">
        <v>2.6455811749080623E-2</v>
      </c>
    </row>
    <row r="41" spans="1:19" s="48" customFormat="1" ht="30" customHeight="1" x14ac:dyDescent="0.25"/>
    <row r="42" spans="1:19" s="48" customFormat="1" ht="30" customHeight="1" thickBot="1" x14ac:dyDescent="0.3">
      <c r="K42" s="52">
        <f>SUM(K9:K41)</f>
        <v>2626178379208</v>
      </c>
      <c r="L42" s="52">
        <f t="shared" ref="L42:S42" si="0">SUM(L9:L41)</f>
        <v>0</v>
      </c>
      <c r="M42" s="52">
        <f t="shared" si="0"/>
        <v>5015709053283</v>
      </c>
      <c r="N42" s="52">
        <f t="shared" si="0"/>
        <v>0</v>
      </c>
      <c r="O42" s="52">
        <f t="shared" si="0"/>
        <v>5605498621202</v>
      </c>
      <c r="P42" s="52">
        <f t="shared" si="0"/>
        <v>0</v>
      </c>
      <c r="Q42" s="52">
        <f t="shared" si="0"/>
        <v>2036388811289</v>
      </c>
      <c r="R42" s="52">
        <f t="shared" si="0"/>
        <v>0</v>
      </c>
      <c r="S42" s="63">
        <v>0.53874319039395846</v>
      </c>
    </row>
    <row r="43" spans="1:19" ht="23.25" thickTop="1" x14ac:dyDescent="0.55000000000000004"/>
  </sheetData>
  <mergeCells count="19">
    <mergeCell ref="A1:S1"/>
    <mergeCell ref="A2:S2"/>
    <mergeCell ref="A3:S3"/>
    <mergeCell ref="Q8"/>
    <mergeCell ref="S8"/>
    <mergeCell ref="Q7:S7"/>
    <mergeCell ref="A5:S5"/>
    <mergeCell ref="A4:Y4"/>
    <mergeCell ref="K8"/>
    <mergeCell ref="K7"/>
    <mergeCell ref="M8"/>
    <mergeCell ref="O8"/>
    <mergeCell ref="M7:O7"/>
    <mergeCell ref="A7:A8"/>
    <mergeCell ref="C8"/>
    <mergeCell ref="E8"/>
    <mergeCell ref="G8"/>
    <mergeCell ref="I8"/>
    <mergeCell ref="C7:I7"/>
  </mergeCells>
  <printOptions horizontalCentered="1"/>
  <pageMargins left="0.7" right="0.7" top="0.75" bottom="0.75" header="0.3" footer="0.3"/>
  <pageSetup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2"/>
  <sheetViews>
    <sheetView rightToLeft="1" view="pageBreakPreview" zoomScale="60" zoomScaleNormal="100" workbookViewId="0">
      <selection activeCell="O9" sqref="O9"/>
    </sheetView>
  </sheetViews>
  <sheetFormatPr defaultRowHeight="22.5" x14ac:dyDescent="0.55000000000000004"/>
  <cols>
    <col min="1" max="1" width="31.140625" style="29" bestFit="1" customWidth="1"/>
    <col min="2" max="2" width="1" style="29" customWidth="1"/>
    <col min="3" max="3" width="13.85546875" style="29" customWidth="1"/>
    <col min="4" max="4" width="1" style="29" customWidth="1"/>
    <col min="5" max="5" width="18.7109375" style="29" bestFit="1" customWidth="1"/>
    <col min="6" max="6" width="1" style="29" customWidth="1"/>
    <col min="7" max="7" width="17.42578125" style="29" bestFit="1" customWidth="1"/>
    <col min="8" max="8" width="1" style="29" customWidth="1"/>
    <col min="9" max="9" width="17.28515625" style="29" customWidth="1"/>
    <col min="10" max="10" width="1" style="29" customWidth="1"/>
    <col min="11" max="11" width="9.140625" style="29" customWidth="1"/>
    <col min="12" max="16384" width="9.140625" style="29"/>
  </cols>
  <sheetData>
    <row r="1" spans="1:11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11" ht="24" x14ac:dyDescent="0.55000000000000004">
      <c r="A2" s="28" t="s">
        <v>175</v>
      </c>
      <c r="B2" s="28"/>
      <c r="C2" s="28"/>
      <c r="D2" s="28"/>
      <c r="E2" s="28"/>
      <c r="F2" s="28"/>
      <c r="G2" s="28"/>
      <c r="H2" s="28"/>
      <c r="I2" s="28"/>
    </row>
    <row r="3" spans="1:11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</row>
    <row r="4" spans="1:11" ht="24" x14ac:dyDescent="0.55000000000000004">
      <c r="A4" s="64" t="s">
        <v>231</v>
      </c>
      <c r="B4" s="65"/>
      <c r="C4" s="65"/>
      <c r="D4" s="65"/>
      <c r="E4" s="65"/>
      <c r="F4" s="65"/>
      <c r="G4" s="65"/>
    </row>
    <row r="5" spans="1:11" ht="24" x14ac:dyDescent="0.55000000000000004"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s="37" customFormat="1" ht="45.75" customHeight="1" x14ac:dyDescent="0.55000000000000004">
      <c r="A6" s="38" t="s">
        <v>179</v>
      </c>
      <c r="B6" s="41"/>
      <c r="C6" s="66" t="s">
        <v>232</v>
      </c>
      <c r="D6" s="41"/>
      <c r="E6" s="38" t="s">
        <v>104</v>
      </c>
      <c r="F6" s="41"/>
      <c r="G6" s="38" t="s">
        <v>203</v>
      </c>
      <c r="H6" s="41"/>
      <c r="I6" s="38" t="s">
        <v>13</v>
      </c>
    </row>
    <row r="7" spans="1:11" s="48" customFormat="1" ht="28.5" customHeight="1" x14ac:dyDescent="0.25">
      <c r="A7" s="48" t="s">
        <v>218</v>
      </c>
      <c r="C7" s="67" t="s">
        <v>233</v>
      </c>
      <c r="E7" s="49">
        <v>6563348256</v>
      </c>
      <c r="G7" s="68">
        <f>E7/E11</f>
        <v>7.9696292153824219E-2</v>
      </c>
      <c r="H7" s="58"/>
      <c r="I7" s="60">
        <v>1.736387059043926E-3</v>
      </c>
    </row>
    <row r="8" spans="1:11" s="48" customFormat="1" ht="28.5" customHeight="1" x14ac:dyDescent="0.25">
      <c r="A8" s="48" t="s">
        <v>239</v>
      </c>
      <c r="C8" s="67" t="s">
        <v>235</v>
      </c>
      <c r="E8" s="49">
        <v>24346991376</v>
      </c>
      <c r="G8" s="68">
        <f>E8/E11</f>
        <v>0.29563644379140114</v>
      </c>
      <c r="H8" s="58"/>
      <c r="I8" s="60">
        <v>6.441194204999454E-3</v>
      </c>
    </row>
    <row r="9" spans="1:11" s="48" customFormat="1" ht="28.5" customHeight="1" x14ac:dyDescent="0.25">
      <c r="A9" s="48" t="s">
        <v>219</v>
      </c>
      <c r="C9" s="67" t="s">
        <v>236</v>
      </c>
      <c r="E9" s="49">
        <v>51444159914</v>
      </c>
      <c r="G9" s="68">
        <f>E9/E11</f>
        <v>0.62466726405477468</v>
      </c>
      <c r="H9" s="58"/>
      <c r="I9" s="60">
        <v>1.3609970102743835E-2</v>
      </c>
    </row>
    <row r="10" spans="1:11" s="48" customFormat="1" ht="28.5" customHeight="1" x14ac:dyDescent="0.25">
      <c r="C10" s="69"/>
    </row>
    <row r="11" spans="1:11" s="48" customFormat="1" ht="28.5" customHeight="1" thickBot="1" x14ac:dyDescent="0.3">
      <c r="E11" s="52">
        <f>SUM(E7:E9)</f>
        <v>82354499546</v>
      </c>
      <c r="F11" s="52">
        <f>SUM(F7:F9)</f>
        <v>0</v>
      </c>
      <c r="G11" s="63">
        <f>SUM(G7:G9)</f>
        <v>1</v>
      </c>
      <c r="H11" s="53">
        <f>SUM(H7:H9)</f>
        <v>0</v>
      </c>
      <c r="I11" s="53">
        <v>2.1787551366787214E-2</v>
      </c>
    </row>
    <row r="12" spans="1:11" ht="23.25" thickTop="1" x14ac:dyDescent="0.55000000000000004"/>
  </sheetData>
  <mergeCells count="7">
    <mergeCell ref="A6"/>
    <mergeCell ref="E6"/>
    <mergeCell ref="G6"/>
    <mergeCell ref="I6"/>
    <mergeCell ref="A1:I1"/>
    <mergeCell ref="A2:I2"/>
    <mergeCell ref="A3:I3"/>
  </mergeCells>
  <pageMargins left="0.7" right="0.7" top="0.75" bottom="0.75" header="0.3" footer="0.3"/>
  <pageSetup paperSize="9" scale="8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R32"/>
  <sheetViews>
    <sheetView rightToLeft="1" view="pageBreakPreview" zoomScale="60" zoomScaleNormal="100" workbookViewId="0">
      <selection activeCell="AA12" sqref="AA12"/>
    </sheetView>
  </sheetViews>
  <sheetFormatPr defaultRowHeight="22.5" x14ac:dyDescent="0.55000000000000004"/>
  <cols>
    <col min="1" max="1" width="28.42578125" style="29" bestFit="1" customWidth="1"/>
    <col min="2" max="2" width="1" style="29" customWidth="1"/>
    <col min="3" max="3" width="22.5703125" style="29" bestFit="1" customWidth="1"/>
    <col min="4" max="4" width="1" style="29" customWidth="1"/>
    <col min="5" max="5" width="16" style="29" bestFit="1" customWidth="1"/>
    <col min="6" max="6" width="1" style="29" customWidth="1"/>
    <col min="7" max="7" width="19.28515625" style="29" bestFit="1" customWidth="1"/>
    <col min="8" max="8" width="1" style="29" customWidth="1"/>
    <col min="9" max="9" width="25" style="29" bestFit="1" customWidth="1"/>
    <col min="10" max="10" width="1" style="29" customWidth="1"/>
    <col min="11" max="11" width="22.5703125" style="29" bestFit="1" customWidth="1"/>
    <col min="12" max="12" width="1" style="29" customWidth="1"/>
    <col min="13" max="13" width="18" style="29" bestFit="1" customWidth="1"/>
    <col min="14" max="14" width="1" style="29" customWidth="1"/>
    <col min="15" max="15" width="17.42578125" style="29" bestFit="1" customWidth="1"/>
    <col min="16" max="16" width="1" style="29" customWidth="1"/>
    <col min="17" max="17" width="25" style="29" bestFit="1" customWidth="1"/>
    <col min="18" max="18" width="1" style="29" customWidth="1"/>
    <col min="19" max="19" width="9.140625" style="29" customWidth="1"/>
    <col min="20" max="16384" width="9.140625" style="29"/>
  </cols>
  <sheetData>
    <row r="1" spans="1:17" s="29" customFormat="1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s="29" customFormat="1" ht="24" x14ac:dyDescent="0.55000000000000004">
      <c r="A2" s="28" t="s">
        <v>175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s="29" customFormat="1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s="29" customFormat="1" ht="24" x14ac:dyDescent="0.55000000000000004">
      <c r="A4" s="64" t="s">
        <v>231</v>
      </c>
      <c r="C4" s="65"/>
      <c r="D4" s="65"/>
      <c r="E4" s="65"/>
      <c r="F4" s="65"/>
    </row>
    <row r="5" spans="1:17" s="29" customFormat="1" ht="24" x14ac:dyDescent="0.55000000000000004">
      <c r="A5" s="64" t="s">
        <v>234</v>
      </c>
      <c r="C5" s="65"/>
      <c r="D5" s="65"/>
      <c r="E5" s="65"/>
      <c r="F5" s="65"/>
    </row>
    <row r="7" spans="1:17" s="29" customFormat="1" ht="24" x14ac:dyDescent="0.55000000000000004">
      <c r="A7" s="44" t="s">
        <v>3</v>
      </c>
      <c r="B7" s="46"/>
      <c r="C7" s="45" t="s">
        <v>177</v>
      </c>
      <c r="D7" s="45" t="s">
        <v>177</v>
      </c>
      <c r="E7" s="45" t="s">
        <v>177</v>
      </c>
      <c r="F7" s="45" t="s">
        <v>177</v>
      </c>
      <c r="G7" s="45" t="s">
        <v>177</v>
      </c>
      <c r="H7" s="45" t="s">
        <v>177</v>
      </c>
      <c r="I7" s="45" t="s">
        <v>177</v>
      </c>
      <c r="J7" s="47"/>
      <c r="K7" s="45" t="s">
        <v>178</v>
      </c>
      <c r="L7" s="45" t="s">
        <v>178</v>
      </c>
      <c r="M7" s="45" t="s">
        <v>178</v>
      </c>
      <c r="N7" s="45" t="s">
        <v>178</v>
      </c>
      <c r="O7" s="45" t="s">
        <v>178</v>
      </c>
      <c r="P7" s="45" t="s">
        <v>178</v>
      </c>
      <c r="Q7" s="45" t="s">
        <v>178</v>
      </c>
    </row>
    <row r="8" spans="1:17" s="29" customFormat="1" ht="24" x14ac:dyDescent="0.55000000000000004">
      <c r="A8" s="45" t="s">
        <v>3</v>
      </c>
      <c r="B8" s="47"/>
      <c r="C8" s="45" t="s">
        <v>201</v>
      </c>
      <c r="D8" s="47"/>
      <c r="E8" s="45" t="s">
        <v>202</v>
      </c>
      <c r="F8" s="47"/>
      <c r="G8" s="45" t="s">
        <v>104</v>
      </c>
      <c r="H8" s="47"/>
      <c r="I8" s="45" t="s">
        <v>203</v>
      </c>
      <c r="J8" s="47"/>
      <c r="K8" s="45" t="s">
        <v>201</v>
      </c>
      <c r="L8" s="47"/>
      <c r="M8" s="45" t="s">
        <v>202</v>
      </c>
      <c r="N8" s="47"/>
      <c r="O8" s="45" t="s">
        <v>104</v>
      </c>
      <c r="P8" s="47"/>
      <c r="Q8" s="45" t="s">
        <v>203</v>
      </c>
    </row>
    <row r="9" spans="1:17" s="58" customFormat="1" ht="30.75" customHeight="1" x14ac:dyDescent="0.25">
      <c r="A9" s="58" t="s">
        <v>22</v>
      </c>
      <c r="C9" s="59">
        <v>535649819</v>
      </c>
      <c r="E9" s="59">
        <v>333001015</v>
      </c>
      <c r="G9" s="59">
        <v>868650834</v>
      </c>
      <c r="I9" s="60">
        <v>1.054770338947668E-2</v>
      </c>
      <c r="K9" s="59">
        <v>535649819</v>
      </c>
      <c r="M9" s="59">
        <v>333001015</v>
      </c>
      <c r="O9" s="59">
        <v>868650834</v>
      </c>
      <c r="Q9" s="60">
        <v>2.3E-3</v>
      </c>
    </row>
    <row r="10" spans="1:17" s="58" customFormat="1" ht="30.75" customHeight="1" x14ac:dyDescent="0.25">
      <c r="A10" s="58" t="s">
        <v>23</v>
      </c>
      <c r="C10" s="59">
        <v>0</v>
      </c>
      <c r="E10" s="59">
        <v>601266</v>
      </c>
      <c r="G10" s="59">
        <v>601266</v>
      </c>
      <c r="I10" s="60">
        <v>7.3009489865718433E-6</v>
      </c>
      <c r="K10" s="59">
        <v>0</v>
      </c>
      <c r="M10" s="59">
        <v>601266</v>
      </c>
      <c r="O10" s="59">
        <v>601266</v>
      </c>
      <c r="Q10" s="60">
        <v>0</v>
      </c>
    </row>
    <row r="11" spans="1:17" s="58" customFormat="1" ht="30.75" customHeight="1" x14ac:dyDescent="0.25">
      <c r="A11" s="58" t="s">
        <v>18</v>
      </c>
      <c r="C11" s="59">
        <v>0</v>
      </c>
      <c r="E11" s="59">
        <v>1906</v>
      </c>
      <c r="G11" s="59">
        <v>1906</v>
      </c>
      <c r="I11" s="60">
        <v>2.3143847761898949E-8</v>
      </c>
      <c r="K11" s="59">
        <v>0</v>
      </c>
      <c r="M11" s="59">
        <v>301461</v>
      </c>
      <c r="O11" s="59">
        <v>301461</v>
      </c>
      <c r="Q11" s="60">
        <v>0</v>
      </c>
    </row>
    <row r="12" spans="1:17" s="58" customFormat="1" ht="30.75" customHeight="1" x14ac:dyDescent="0.25">
      <c r="A12" s="58" t="s">
        <v>20</v>
      </c>
      <c r="C12" s="59">
        <v>-461768800</v>
      </c>
      <c r="E12" s="59">
        <v>-67287870</v>
      </c>
      <c r="G12" s="59">
        <v>-529056670</v>
      </c>
      <c r="I12" s="60">
        <v>-6.4241379999460703E-3</v>
      </c>
      <c r="K12" s="59">
        <v>-4446738337</v>
      </c>
      <c r="M12" s="59">
        <v>903093040</v>
      </c>
      <c r="O12" s="59">
        <v>-3543645297</v>
      </c>
      <c r="Q12" s="60">
        <v>-9.1999999999999998E-3</v>
      </c>
    </row>
    <row r="13" spans="1:17" s="58" customFormat="1" ht="30.75" customHeight="1" x14ac:dyDescent="0.25">
      <c r="A13" s="58" t="s">
        <v>16</v>
      </c>
      <c r="C13" s="59">
        <v>209670270</v>
      </c>
      <c r="E13" s="59">
        <v>59633902</v>
      </c>
      <c r="G13" s="59">
        <v>269304172</v>
      </c>
      <c r="I13" s="60">
        <v>3.2700602090305611E-3</v>
      </c>
      <c r="K13" s="59">
        <v>-679221403</v>
      </c>
      <c r="M13" s="59">
        <v>817267716</v>
      </c>
      <c r="O13" s="59">
        <v>138046313</v>
      </c>
      <c r="Q13" s="60">
        <v>4.0000000000000002E-4</v>
      </c>
    </row>
    <row r="14" spans="1:17" s="58" customFormat="1" ht="30.75" customHeight="1" x14ac:dyDescent="0.25">
      <c r="A14" s="58" t="s">
        <v>188</v>
      </c>
      <c r="C14" s="59">
        <v>0</v>
      </c>
      <c r="E14" s="59">
        <v>0</v>
      </c>
      <c r="G14" s="59">
        <v>0</v>
      </c>
      <c r="I14" s="60">
        <v>0</v>
      </c>
      <c r="K14" s="59">
        <v>0</v>
      </c>
      <c r="M14" s="59">
        <v>905490798</v>
      </c>
      <c r="O14" s="59">
        <v>905490798</v>
      </c>
      <c r="Q14" s="60">
        <v>2.3E-3</v>
      </c>
    </row>
    <row r="15" spans="1:17" s="58" customFormat="1" ht="30.75" customHeight="1" x14ac:dyDescent="0.25">
      <c r="A15" s="58" t="s">
        <v>189</v>
      </c>
      <c r="C15" s="59">
        <v>0</v>
      </c>
      <c r="E15" s="59">
        <v>0</v>
      </c>
      <c r="G15" s="59">
        <v>0</v>
      </c>
      <c r="I15" s="60">
        <v>0</v>
      </c>
      <c r="K15" s="59">
        <v>0</v>
      </c>
      <c r="M15" s="59">
        <v>-5452724338</v>
      </c>
      <c r="O15" s="59">
        <v>-5452724338</v>
      </c>
      <c r="Q15" s="60">
        <v>-1.41E-2</v>
      </c>
    </row>
    <row r="16" spans="1:17" s="58" customFormat="1" ht="30.75" customHeight="1" x14ac:dyDescent="0.25">
      <c r="A16" s="58" t="s">
        <v>190</v>
      </c>
      <c r="C16" s="59">
        <v>0</v>
      </c>
      <c r="E16" s="59">
        <v>0</v>
      </c>
      <c r="G16" s="59">
        <v>0</v>
      </c>
      <c r="I16" s="60">
        <v>0</v>
      </c>
      <c r="K16" s="59">
        <v>0</v>
      </c>
      <c r="M16" s="59">
        <v>-34074750</v>
      </c>
      <c r="O16" s="59">
        <v>-34074750</v>
      </c>
      <c r="Q16" s="60">
        <v>-1E-4</v>
      </c>
    </row>
    <row r="17" spans="1:18" s="58" customFormat="1" ht="30.75" customHeight="1" x14ac:dyDescent="0.25">
      <c r="A17" s="58" t="s">
        <v>191</v>
      </c>
      <c r="C17" s="59">
        <v>0</v>
      </c>
      <c r="E17" s="59">
        <v>0</v>
      </c>
      <c r="G17" s="59">
        <v>0</v>
      </c>
      <c r="I17" s="60">
        <v>0</v>
      </c>
      <c r="K17" s="59">
        <v>0</v>
      </c>
      <c r="M17" s="59">
        <v>349981260</v>
      </c>
      <c r="O17" s="59">
        <v>349981260</v>
      </c>
      <c r="Q17" s="60">
        <v>8.9999999999999998E-4</v>
      </c>
    </row>
    <row r="18" spans="1:18" s="58" customFormat="1" ht="30.75" customHeight="1" x14ac:dyDescent="0.25">
      <c r="A18" s="58" t="s">
        <v>192</v>
      </c>
      <c r="C18" s="59">
        <v>0</v>
      </c>
      <c r="E18" s="59">
        <v>0</v>
      </c>
      <c r="G18" s="59">
        <v>0</v>
      </c>
      <c r="I18" s="60">
        <v>0</v>
      </c>
      <c r="K18" s="59">
        <v>0</v>
      </c>
      <c r="M18" s="59">
        <v>287253</v>
      </c>
      <c r="O18" s="59">
        <v>287253</v>
      </c>
      <c r="Q18" s="60">
        <v>0</v>
      </c>
    </row>
    <row r="19" spans="1:18" s="58" customFormat="1" ht="30.75" customHeight="1" x14ac:dyDescent="0.25">
      <c r="A19" s="58" t="s">
        <v>15</v>
      </c>
      <c r="C19" s="59">
        <v>729185775</v>
      </c>
      <c r="E19" s="59">
        <v>0</v>
      </c>
      <c r="G19" s="59">
        <v>729185775</v>
      </c>
      <c r="I19" s="60">
        <v>8.8542311472939658E-3</v>
      </c>
      <c r="K19" s="59">
        <v>-2862877713</v>
      </c>
      <c r="M19" s="59">
        <v>32136634</v>
      </c>
      <c r="O19" s="59">
        <v>-2830741079</v>
      </c>
      <c r="Q19" s="60">
        <v>-7.3000000000000001E-3</v>
      </c>
    </row>
    <row r="20" spans="1:18" s="58" customFormat="1" ht="30.75" customHeight="1" x14ac:dyDescent="0.25">
      <c r="A20" s="58" t="s">
        <v>193</v>
      </c>
      <c r="C20" s="59">
        <v>0</v>
      </c>
      <c r="E20" s="59">
        <v>0</v>
      </c>
      <c r="G20" s="59">
        <v>0</v>
      </c>
      <c r="I20" s="60">
        <v>0</v>
      </c>
      <c r="K20" s="59">
        <v>0</v>
      </c>
      <c r="M20" s="59">
        <v>353933534</v>
      </c>
      <c r="O20" s="59">
        <v>353933534</v>
      </c>
      <c r="Q20" s="60">
        <v>8.9999999999999998E-4</v>
      </c>
    </row>
    <row r="21" spans="1:18" s="58" customFormat="1" ht="30.75" customHeight="1" x14ac:dyDescent="0.25">
      <c r="A21" s="58" t="s">
        <v>194</v>
      </c>
      <c r="C21" s="59">
        <v>0</v>
      </c>
      <c r="E21" s="59">
        <v>0</v>
      </c>
      <c r="G21" s="59">
        <v>0</v>
      </c>
      <c r="I21" s="60">
        <v>0</v>
      </c>
      <c r="K21" s="59">
        <v>0</v>
      </c>
      <c r="M21" s="59">
        <v>-293805933</v>
      </c>
      <c r="O21" s="59">
        <v>-293805933</v>
      </c>
      <c r="Q21" s="60">
        <v>-8.0000000000000004E-4</v>
      </c>
    </row>
    <row r="22" spans="1:18" s="58" customFormat="1" ht="30.75" customHeight="1" x14ac:dyDescent="0.25">
      <c r="A22" s="58" t="s">
        <v>21</v>
      </c>
      <c r="C22" s="59">
        <v>-236012122</v>
      </c>
      <c r="E22" s="59">
        <v>0</v>
      </c>
      <c r="G22" s="59">
        <v>-236012122</v>
      </c>
      <c r="I22" s="60">
        <v>-2.8658072515900953E-3</v>
      </c>
      <c r="K22" s="59">
        <v>-369458875</v>
      </c>
      <c r="M22" s="59">
        <v>126012590</v>
      </c>
      <c r="O22" s="59">
        <v>-243446285</v>
      </c>
      <c r="Q22" s="60">
        <v>-5.9999999999999995E-4</v>
      </c>
    </row>
    <row r="23" spans="1:18" s="58" customFormat="1" ht="30.75" customHeight="1" x14ac:dyDescent="0.25">
      <c r="A23" s="58" t="s">
        <v>195</v>
      </c>
      <c r="C23" s="59">
        <v>0</v>
      </c>
      <c r="E23" s="59">
        <v>0</v>
      </c>
      <c r="G23" s="59">
        <v>0</v>
      </c>
      <c r="I23" s="60">
        <v>0</v>
      </c>
      <c r="K23" s="59">
        <v>0</v>
      </c>
      <c r="M23" s="59">
        <v>346363</v>
      </c>
      <c r="O23" s="59">
        <v>346363</v>
      </c>
      <c r="Q23" s="60">
        <v>0</v>
      </c>
    </row>
    <row r="24" spans="1:18" s="58" customFormat="1" ht="30.75" customHeight="1" x14ac:dyDescent="0.25">
      <c r="A24" s="58" t="s">
        <v>196</v>
      </c>
      <c r="C24" s="59">
        <v>0</v>
      </c>
      <c r="E24" s="59">
        <v>0</v>
      </c>
      <c r="G24" s="59">
        <v>0</v>
      </c>
      <c r="I24" s="60">
        <v>0</v>
      </c>
      <c r="K24" s="59">
        <v>0</v>
      </c>
      <c r="M24" s="59">
        <v>374520</v>
      </c>
      <c r="O24" s="59">
        <v>374520</v>
      </c>
      <c r="Q24" s="60">
        <v>0</v>
      </c>
    </row>
    <row r="25" spans="1:18" s="58" customFormat="1" ht="30.75" customHeight="1" x14ac:dyDescent="0.25">
      <c r="A25" s="58" t="s">
        <v>197</v>
      </c>
      <c r="C25" s="59">
        <v>0</v>
      </c>
      <c r="E25" s="59">
        <v>0</v>
      </c>
      <c r="G25" s="59">
        <v>0</v>
      </c>
      <c r="I25" s="60">
        <v>0</v>
      </c>
      <c r="K25" s="59">
        <v>0</v>
      </c>
      <c r="M25" s="59">
        <v>59026029</v>
      </c>
      <c r="O25" s="59">
        <v>59026029</v>
      </c>
      <c r="Q25" s="60">
        <v>2.0000000000000001E-4</v>
      </c>
    </row>
    <row r="26" spans="1:18" s="58" customFormat="1" ht="30.75" customHeight="1" x14ac:dyDescent="0.25">
      <c r="A26" s="58" t="s">
        <v>24</v>
      </c>
      <c r="C26" s="59">
        <v>834066180</v>
      </c>
      <c r="E26" s="59">
        <v>0</v>
      </c>
      <c r="G26" s="59">
        <v>834066180</v>
      </c>
      <c r="I26" s="60">
        <v>1.0127754823330852E-2</v>
      </c>
      <c r="K26" s="59">
        <v>834066180</v>
      </c>
      <c r="M26" s="59">
        <v>0</v>
      </c>
      <c r="O26" s="59">
        <v>834066180</v>
      </c>
      <c r="Q26" s="60">
        <v>2.2000000000000001E-3</v>
      </c>
    </row>
    <row r="27" spans="1:18" s="58" customFormat="1" ht="30.75" customHeight="1" x14ac:dyDescent="0.25">
      <c r="A27" s="58" t="s">
        <v>19</v>
      </c>
      <c r="C27" s="59">
        <v>2007285165</v>
      </c>
      <c r="E27" s="59">
        <v>0</v>
      </c>
      <c r="G27" s="59">
        <v>2007285165</v>
      </c>
      <c r="I27" s="60">
        <v>2.4373715778320152E-2</v>
      </c>
      <c r="K27" s="59">
        <v>4059443789</v>
      </c>
      <c r="M27" s="59">
        <v>0</v>
      </c>
      <c r="O27" s="59">
        <v>4059443789</v>
      </c>
      <c r="Q27" s="60">
        <v>1.0500000000000001E-2</v>
      </c>
    </row>
    <row r="28" spans="1:18" s="58" customFormat="1" ht="30.75" customHeight="1" x14ac:dyDescent="0.25">
      <c r="A28" s="58" t="s">
        <v>17</v>
      </c>
      <c r="C28" s="59">
        <v>2619321750</v>
      </c>
      <c r="E28" s="59">
        <v>0</v>
      </c>
      <c r="G28" s="59">
        <v>2619321750</v>
      </c>
      <c r="I28" s="60">
        <v>3.1805447965073841E-2</v>
      </c>
      <c r="K28" s="59">
        <v>15062303250</v>
      </c>
      <c r="M28" s="59">
        <v>0</v>
      </c>
      <c r="O28" s="59">
        <v>15062303250</v>
      </c>
      <c r="Q28" s="60">
        <v>3.9100000000000003E-2</v>
      </c>
    </row>
    <row r="29" spans="1:18" s="48" customFormat="1" ht="30.75" customHeight="1" x14ac:dyDescent="0.25"/>
    <row r="30" spans="1:18" s="48" customFormat="1" ht="30.75" customHeight="1" thickBot="1" x14ac:dyDescent="0.3">
      <c r="C30" s="52">
        <f>SUM(C9:C29)</f>
        <v>6237398037</v>
      </c>
      <c r="D30" s="52">
        <f t="shared" ref="D30:R30" si="0">SUM(D9:D29)</f>
        <v>0</v>
      </c>
      <c r="E30" s="52">
        <f t="shared" si="0"/>
        <v>325950219</v>
      </c>
      <c r="F30" s="52">
        <f t="shared" si="0"/>
        <v>0</v>
      </c>
      <c r="G30" s="70">
        <f t="shared" si="0"/>
        <v>6563348256</v>
      </c>
      <c r="H30" s="52">
        <f t="shared" si="0"/>
        <v>0</v>
      </c>
      <c r="I30" s="63">
        <v>7.9696292153824219E-2</v>
      </c>
      <c r="J30" s="52">
        <f t="shared" si="0"/>
        <v>0</v>
      </c>
      <c r="K30" s="52">
        <f t="shared" si="0"/>
        <v>12133166710</v>
      </c>
      <c r="L30" s="52">
        <f t="shared" si="0"/>
        <v>0</v>
      </c>
      <c r="M30" s="52">
        <f t="shared" si="0"/>
        <v>-1898751542</v>
      </c>
      <c r="N30" s="52">
        <f t="shared" si="0"/>
        <v>0</v>
      </c>
      <c r="O30" s="52">
        <f t="shared" si="0"/>
        <v>10234415168</v>
      </c>
      <c r="P30" s="52">
        <f t="shared" si="0"/>
        <v>0</v>
      </c>
      <c r="Q30" s="53">
        <f>SUM(Q9:Q28)</f>
        <v>2.6700000000000008E-2</v>
      </c>
      <c r="R30" s="52">
        <f t="shared" si="0"/>
        <v>0</v>
      </c>
    </row>
    <row r="31" spans="1:18" s="48" customFormat="1" ht="30.75" customHeight="1" thickTop="1" x14ac:dyDescent="0.25"/>
    <row r="32" spans="1:18" s="48" customFormat="1" ht="30.75" customHeight="1" x14ac:dyDescent="0.25">
      <c r="G32" s="71"/>
    </row>
  </sheetData>
  <mergeCells count="14">
    <mergeCell ref="A1:Q1"/>
    <mergeCell ref="A2:Q2"/>
    <mergeCell ref="A3:Q3"/>
    <mergeCell ref="O8"/>
    <mergeCell ref="Q8"/>
    <mergeCell ref="K7:Q7"/>
    <mergeCell ref="I8"/>
    <mergeCell ref="C7:I7"/>
    <mergeCell ref="K8"/>
    <mergeCell ref="M8"/>
    <mergeCell ref="A7:A8"/>
    <mergeCell ref="C8"/>
    <mergeCell ref="E8"/>
    <mergeCell ref="G8"/>
  </mergeCells>
  <printOptions horizontalCentered="1"/>
  <pageMargins left="0.7" right="0.7" top="0.75" bottom="0.75" header="0.3" footer="0.3"/>
  <pageSetup scale="5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R34"/>
  <sheetViews>
    <sheetView rightToLeft="1" view="pageBreakPreview" zoomScale="60" zoomScaleNormal="100" workbookViewId="0">
      <selection activeCell="AE8" sqref="AE8"/>
    </sheetView>
  </sheetViews>
  <sheetFormatPr defaultRowHeight="22.5" x14ac:dyDescent="0.55000000000000004"/>
  <cols>
    <col min="1" max="1" width="27.140625" style="29" bestFit="1" customWidth="1"/>
    <col min="2" max="2" width="1" style="29" customWidth="1"/>
    <col min="3" max="3" width="11.85546875" style="29" bestFit="1" customWidth="1"/>
    <col min="4" max="4" width="1" style="29" customWidth="1"/>
    <col min="5" max="5" width="16.85546875" style="29" bestFit="1" customWidth="1"/>
    <col min="6" max="6" width="1" style="29" customWidth="1"/>
    <col min="7" max="7" width="16.28515625" style="29" bestFit="1" customWidth="1"/>
    <col min="8" max="8" width="1" style="29" customWidth="1"/>
    <col min="9" max="9" width="22" style="29" bestFit="1" customWidth="1"/>
    <col min="10" max="10" width="1" style="29" customWidth="1"/>
    <col min="11" max="11" width="11.85546875" style="29" bestFit="1" customWidth="1"/>
    <col min="12" max="12" width="1" style="29" customWidth="1"/>
    <col min="13" max="13" width="19.28515625" style="29" bestFit="1" customWidth="1"/>
    <col min="14" max="14" width="1" style="29" customWidth="1"/>
    <col min="15" max="15" width="19.140625" style="29" bestFit="1" customWidth="1"/>
    <col min="16" max="16" width="1" style="29" customWidth="1"/>
    <col min="17" max="17" width="22" style="29" bestFit="1" customWidth="1"/>
    <col min="18" max="18" width="1" style="29" customWidth="1"/>
    <col min="19" max="19" width="9.140625" style="29" customWidth="1"/>
    <col min="20" max="16384" width="9.140625" style="29"/>
  </cols>
  <sheetData>
    <row r="1" spans="1:17" ht="24" x14ac:dyDescent="0.55000000000000004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4" x14ac:dyDescent="0.55000000000000004">
      <c r="A2" s="28" t="s">
        <v>175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7" ht="24" x14ac:dyDescent="0.55000000000000004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</row>
    <row r="4" spans="1:17" ht="24" x14ac:dyDescent="0.55000000000000004">
      <c r="A4" s="64" t="s">
        <v>238</v>
      </c>
      <c r="C4" s="65"/>
      <c r="D4" s="65"/>
      <c r="E4" s="65"/>
      <c r="F4" s="65"/>
      <c r="G4" s="65"/>
    </row>
    <row r="6" spans="1:17" ht="24" x14ac:dyDescent="0.55000000000000004">
      <c r="A6" s="44" t="s">
        <v>3</v>
      </c>
      <c r="B6" s="46"/>
      <c r="C6" s="45" t="s">
        <v>177</v>
      </c>
      <c r="D6" s="45" t="s">
        <v>177</v>
      </c>
      <c r="E6" s="45" t="s">
        <v>177</v>
      </c>
      <c r="F6" s="45" t="s">
        <v>177</v>
      </c>
      <c r="G6" s="45" t="s">
        <v>177</v>
      </c>
      <c r="H6" s="45" t="s">
        <v>177</v>
      </c>
      <c r="I6" s="45" t="s">
        <v>177</v>
      </c>
      <c r="J6" s="47"/>
      <c r="K6" s="45" t="s">
        <v>178</v>
      </c>
      <c r="L6" s="45" t="s">
        <v>178</v>
      </c>
      <c r="M6" s="45" t="s">
        <v>178</v>
      </c>
      <c r="N6" s="45" t="s">
        <v>178</v>
      </c>
      <c r="O6" s="45" t="s">
        <v>178</v>
      </c>
      <c r="P6" s="45" t="s">
        <v>178</v>
      </c>
      <c r="Q6" s="45" t="s">
        <v>178</v>
      </c>
    </row>
    <row r="7" spans="1:17" ht="24" x14ac:dyDescent="0.55000000000000004">
      <c r="A7" s="45" t="s">
        <v>3</v>
      </c>
      <c r="B7" s="47"/>
      <c r="C7" s="45" t="s">
        <v>7</v>
      </c>
      <c r="D7" s="47"/>
      <c r="E7" s="45" t="s">
        <v>184</v>
      </c>
      <c r="F7" s="47"/>
      <c r="G7" s="45" t="s">
        <v>185</v>
      </c>
      <c r="H7" s="47"/>
      <c r="I7" s="45" t="s">
        <v>187</v>
      </c>
      <c r="J7" s="47"/>
      <c r="K7" s="45" t="s">
        <v>7</v>
      </c>
      <c r="L7" s="47"/>
      <c r="M7" s="45" t="s">
        <v>184</v>
      </c>
      <c r="N7" s="47"/>
      <c r="O7" s="45" t="s">
        <v>185</v>
      </c>
      <c r="P7" s="47"/>
      <c r="Q7" s="45" t="s">
        <v>187</v>
      </c>
    </row>
    <row r="8" spans="1:17" s="58" customFormat="1" ht="30" customHeight="1" x14ac:dyDescent="0.25">
      <c r="A8" s="58" t="s">
        <v>22</v>
      </c>
      <c r="C8" s="59">
        <v>1200000</v>
      </c>
      <c r="E8" s="59">
        <v>4728894707</v>
      </c>
      <c r="G8" s="59">
        <v>4395893692</v>
      </c>
      <c r="I8" s="59">
        <v>333001015</v>
      </c>
      <c r="K8" s="59">
        <v>1200000</v>
      </c>
      <c r="M8" s="59">
        <v>4728894707</v>
      </c>
      <c r="O8" s="59">
        <v>4395893692</v>
      </c>
      <c r="Q8" s="59">
        <v>333001015</v>
      </c>
    </row>
    <row r="9" spans="1:17" s="58" customFormat="1" ht="30" customHeight="1" x14ac:dyDescent="0.25">
      <c r="A9" s="58" t="s">
        <v>23</v>
      </c>
      <c r="C9" s="59">
        <v>414</v>
      </c>
      <c r="E9" s="59">
        <v>3535103</v>
      </c>
      <c r="G9" s="59">
        <v>2933837</v>
      </c>
      <c r="I9" s="59">
        <v>601266</v>
      </c>
      <c r="K9" s="59">
        <v>414</v>
      </c>
      <c r="M9" s="59">
        <v>3535103</v>
      </c>
      <c r="O9" s="59">
        <v>2933837</v>
      </c>
      <c r="Q9" s="59">
        <v>601266</v>
      </c>
    </row>
    <row r="10" spans="1:17" s="58" customFormat="1" ht="30" customHeight="1" x14ac:dyDescent="0.25">
      <c r="A10" s="58" t="s">
        <v>18</v>
      </c>
      <c r="C10" s="59">
        <v>1</v>
      </c>
      <c r="E10" s="59">
        <v>15698</v>
      </c>
      <c r="G10" s="59">
        <v>13792</v>
      </c>
      <c r="I10" s="59">
        <v>1906</v>
      </c>
      <c r="K10" s="59">
        <v>83</v>
      </c>
      <c r="M10" s="59">
        <v>1446237</v>
      </c>
      <c r="O10" s="59">
        <v>1144776</v>
      </c>
      <c r="Q10" s="59">
        <v>301461</v>
      </c>
    </row>
    <row r="11" spans="1:17" s="58" customFormat="1" ht="30" customHeight="1" x14ac:dyDescent="0.25">
      <c r="A11" s="58" t="s">
        <v>20</v>
      </c>
      <c r="C11" s="59">
        <v>50000</v>
      </c>
      <c r="E11" s="59">
        <v>323066250</v>
      </c>
      <c r="G11" s="59">
        <v>390354120</v>
      </c>
      <c r="I11" s="59">
        <v>-67287870</v>
      </c>
      <c r="K11" s="59">
        <v>1311383</v>
      </c>
      <c r="M11" s="59">
        <v>11141168181</v>
      </c>
      <c r="O11" s="59">
        <v>10238075141</v>
      </c>
      <c r="Q11" s="59">
        <v>903093040</v>
      </c>
    </row>
    <row r="12" spans="1:17" s="58" customFormat="1" ht="30" customHeight="1" x14ac:dyDescent="0.25">
      <c r="A12" s="58" t="s">
        <v>16</v>
      </c>
      <c r="C12" s="59">
        <v>90232</v>
      </c>
      <c r="E12" s="59">
        <v>1632451196</v>
      </c>
      <c r="G12" s="59">
        <v>1572817294</v>
      </c>
      <c r="I12" s="59">
        <v>59633902</v>
      </c>
      <c r="K12" s="59">
        <v>330232</v>
      </c>
      <c r="M12" s="59">
        <v>7448836557</v>
      </c>
      <c r="O12" s="59">
        <v>6631568841</v>
      </c>
      <c r="Q12" s="59">
        <v>817267716</v>
      </c>
    </row>
    <row r="13" spans="1:17" s="58" customFormat="1" ht="30" customHeight="1" x14ac:dyDescent="0.25">
      <c r="A13" s="58" t="s">
        <v>188</v>
      </c>
      <c r="C13" s="59">
        <v>0</v>
      </c>
      <c r="E13" s="59">
        <v>0</v>
      </c>
      <c r="G13" s="59">
        <v>0</v>
      </c>
      <c r="I13" s="59">
        <v>0</v>
      </c>
      <c r="K13" s="59">
        <v>125000</v>
      </c>
      <c r="M13" s="59">
        <v>3566154457</v>
      </c>
      <c r="O13" s="59">
        <v>2660663659</v>
      </c>
      <c r="Q13" s="59">
        <v>905490798</v>
      </c>
    </row>
    <row r="14" spans="1:17" s="58" customFormat="1" ht="30" customHeight="1" x14ac:dyDescent="0.25">
      <c r="A14" s="58" t="s">
        <v>189</v>
      </c>
      <c r="C14" s="59">
        <v>0</v>
      </c>
      <c r="E14" s="59">
        <v>0</v>
      </c>
      <c r="G14" s="59">
        <v>0</v>
      </c>
      <c r="I14" s="59">
        <v>0</v>
      </c>
      <c r="K14" s="59">
        <v>3600000</v>
      </c>
      <c r="M14" s="59">
        <v>46606242511</v>
      </c>
      <c r="O14" s="59">
        <v>52058966849</v>
      </c>
      <c r="Q14" s="59">
        <v>-5452724338</v>
      </c>
    </row>
    <row r="15" spans="1:17" s="58" customFormat="1" ht="30" customHeight="1" x14ac:dyDescent="0.25">
      <c r="A15" s="58" t="s">
        <v>190</v>
      </c>
      <c r="C15" s="59">
        <v>0</v>
      </c>
      <c r="E15" s="59">
        <v>0</v>
      </c>
      <c r="G15" s="59">
        <v>0</v>
      </c>
      <c r="I15" s="59">
        <v>0</v>
      </c>
      <c r="K15" s="59">
        <v>50000</v>
      </c>
      <c r="M15" s="59">
        <v>633530881</v>
      </c>
      <c r="O15" s="59">
        <v>667605631</v>
      </c>
      <c r="Q15" s="59">
        <v>-34074750</v>
      </c>
    </row>
    <row r="16" spans="1:17" s="58" customFormat="1" ht="30" customHeight="1" x14ac:dyDescent="0.25">
      <c r="A16" s="58" t="s">
        <v>191</v>
      </c>
      <c r="C16" s="59">
        <v>0</v>
      </c>
      <c r="E16" s="59">
        <v>0</v>
      </c>
      <c r="G16" s="59">
        <v>0</v>
      </c>
      <c r="I16" s="59">
        <v>0</v>
      </c>
      <c r="K16" s="59">
        <v>1201862</v>
      </c>
      <c r="M16" s="59">
        <v>3227274970</v>
      </c>
      <c r="O16" s="59">
        <v>2877293710</v>
      </c>
      <c r="Q16" s="59">
        <v>349981260</v>
      </c>
    </row>
    <row r="17" spans="1:17" s="58" customFormat="1" ht="30" customHeight="1" x14ac:dyDescent="0.25">
      <c r="A17" s="58" t="s">
        <v>192</v>
      </c>
      <c r="C17" s="59">
        <v>0</v>
      </c>
      <c r="E17" s="59">
        <v>0</v>
      </c>
      <c r="G17" s="59">
        <v>0</v>
      </c>
      <c r="I17" s="59">
        <v>0</v>
      </c>
      <c r="K17" s="59">
        <v>352</v>
      </c>
      <c r="M17" s="59">
        <v>2690776</v>
      </c>
      <c r="O17" s="59">
        <v>2403523</v>
      </c>
      <c r="Q17" s="59">
        <v>287253</v>
      </c>
    </row>
    <row r="18" spans="1:17" s="58" customFormat="1" ht="30" customHeight="1" x14ac:dyDescent="0.25">
      <c r="A18" s="58" t="s">
        <v>15</v>
      </c>
      <c r="C18" s="59">
        <v>0</v>
      </c>
      <c r="E18" s="59">
        <v>0</v>
      </c>
      <c r="G18" s="59">
        <v>0</v>
      </c>
      <c r="I18" s="59">
        <v>0</v>
      </c>
      <c r="K18" s="59">
        <v>200000</v>
      </c>
      <c r="M18" s="59">
        <v>854883005</v>
      </c>
      <c r="O18" s="59">
        <v>822746371</v>
      </c>
      <c r="Q18" s="59">
        <v>32136634</v>
      </c>
    </row>
    <row r="19" spans="1:17" s="58" customFormat="1" ht="30" customHeight="1" x14ac:dyDescent="0.25">
      <c r="A19" s="58" t="s">
        <v>193</v>
      </c>
      <c r="C19" s="59">
        <v>0</v>
      </c>
      <c r="E19" s="59">
        <v>0</v>
      </c>
      <c r="G19" s="59">
        <v>0</v>
      </c>
      <c r="I19" s="59">
        <v>0</v>
      </c>
      <c r="K19" s="59">
        <v>100000</v>
      </c>
      <c r="M19" s="59">
        <v>2450333303</v>
      </c>
      <c r="O19" s="59">
        <v>2096399769</v>
      </c>
      <c r="Q19" s="59">
        <v>353933534</v>
      </c>
    </row>
    <row r="20" spans="1:17" s="58" customFormat="1" ht="30" customHeight="1" x14ac:dyDescent="0.25">
      <c r="A20" s="58" t="s">
        <v>194</v>
      </c>
      <c r="C20" s="59">
        <v>0</v>
      </c>
      <c r="E20" s="59">
        <v>0</v>
      </c>
      <c r="G20" s="59">
        <v>0</v>
      </c>
      <c r="I20" s="59">
        <v>0</v>
      </c>
      <c r="K20" s="59">
        <v>400000</v>
      </c>
      <c r="M20" s="59">
        <v>502194067</v>
      </c>
      <c r="O20" s="59">
        <v>796000000</v>
      </c>
      <c r="Q20" s="59">
        <v>-293805933</v>
      </c>
    </row>
    <row r="21" spans="1:17" s="58" customFormat="1" ht="30" customHeight="1" x14ac:dyDescent="0.25">
      <c r="A21" s="58" t="s">
        <v>21</v>
      </c>
      <c r="C21" s="59">
        <v>0</v>
      </c>
      <c r="E21" s="59">
        <v>0</v>
      </c>
      <c r="G21" s="59">
        <v>0</v>
      </c>
      <c r="I21" s="59">
        <v>0</v>
      </c>
      <c r="K21" s="59">
        <v>14048</v>
      </c>
      <c r="M21" s="59">
        <v>860207936</v>
      </c>
      <c r="O21" s="59">
        <v>734195346</v>
      </c>
      <c r="Q21" s="59">
        <v>126012590</v>
      </c>
    </row>
    <row r="22" spans="1:17" s="58" customFormat="1" ht="30" customHeight="1" x14ac:dyDescent="0.25">
      <c r="A22" s="58" t="s">
        <v>195</v>
      </c>
      <c r="C22" s="59">
        <v>0</v>
      </c>
      <c r="E22" s="59">
        <v>0</v>
      </c>
      <c r="G22" s="59">
        <v>0</v>
      </c>
      <c r="I22" s="59">
        <v>0</v>
      </c>
      <c r="K22" s="59">
        <v>11</v>
      </c>
      <c r="M22" s="59">
        <v>1223032</v>
      </c>
      <c r="O22" s="59">
        <v>876669</v>
      </c>
      <c r="Q22" s="59">
        <v>346363</v>
      </c>
    </row>
    <row r="23" spans="1:17" s="58" customFormat="1" ht="30" customHeight="1" x14ac:dyDescent="0.25">
      <c r="A23" s="58" t="s">
        <v>196</v>
      </c>
      <c r="C23" s="59">
        <v>0</v>
      </c>
      <c r="E23" s="59">
        <v>0</v>
      </c>
      <c r="G23" s="59">
        <v>0</v>
      </c>
      <c r="I23" s="59">
        <v>0</v>
      </c>
      <c r="K23" s="59">
        <v>44</v>
      </c>
      <c r="M23" s="59">
        <v>1347140</v>
      </c>
      <c r="O23" s="59">
        <v>972620</v>
      </c>
      <c r="Q23" s="59">
        <v>374520</v>
      </c>
    </row>
    <row r="24" spans="1:17" s="58" customFormat="1" ht="30" customHeight="1" x14ac:dyDescent="0.25">
      <c r="A24" s="58" t="s">
        <v>197</v>
      </c>
      <c r="C24" s="59">
        <v>0</v>
      </c>
      <c r="E24" s="59">
        <v>0</v>
      </c>
      <c r="G24" s="59">
        <v>0</v>
      </c>
      <c r="I24" s="59">
        <v>0</v>
      </c>
      <c r="K24" s="59">
        <v>300000</v>
      </c>
      <c r="M24" s="59">
        <v>888978933</v>
      </c>
      <c r="O24" s="59">
        <v>829952904</v>
      </c>
      <c r="Q24" s="59">
        <v>59026029</v>
      </c>
    </row>
    <row r="25" spans="1:17" s="58" customFormat="1" ht="30" customHeight="1" x14ac:dyDescent="0.25">
      <c r="A25" s="58" t="s">
        <v>46</v>
      </c>
      <c r="C25" s="59">
        <v>0</v>
      </c>
      <c r="E25" s="59">
        <v>0</v>
      </c>
      <c r="G25" s="59">
        <v>0</v>
      </c>
      <c r="I25" s="59">
        <v>0</v>
      </c>
      <c r="K25" s="59">
        <v>100</v>
      </c>
      <c r="M25" s="59">
        <v>86534315</v>
      </c>
      <c r="O25" s="59">
        <v>85684526</v>
      </c>
      <c r="Q25" s="59">
        <v>849789</v>
      </c>
    </row>
    <row r="26" spans="1:17" s="58" customFormat="1" ht="30" customHeight="1" x14ac:dyDescent="0.25">
      <c r="A26" s="58" t="s">
        <v>52</v>
      </c>
      <c r="C26" s="59">
        <v>0</v>
      </c>
      <c r="E26" s="59">
        <v>0</v>
      </c>
      <c r="G26" s="59">
        <v>0</v>
      </c>
      <c r="I26" s="59">
        <v>0</v>
      </c>
      <c r="K26" s="59">
        <v>4100</v>
      </c>
      <c r="M26" s="59">
        <v>3381886923</v>
      </c>
      <c r="O26" s="59">
        <v>3338004903</v>
      </c>
      <c r="Q26" s="59">
        <v>43882020</v>
      </c>
    </row>
    <row r="27" spans="1:17" s="58" customFormat="1" ht="30" customHeight="1" x14ac:dyDescent="0.25">
      <c r="A27" s="58" t="s">
        <v>65</v>
      </c>
      <c r="C27" s="59">
        <v>0</v>
      </c>
      <c r="E27" s="59">
        <v>0</v>
      </c>
      <c r="G27" s="59">
        <v>0</v>
      </c>
      <c r="I27" s="59">
        <v>0</v>
      </c>
      <c r="K27" s="59">
        <v>82000</v>
      </c>
      <c r="M27" s="59">
        <v>56791129776</v>
      </c>
      <c r="O27" s="59">
        <v>56016071065</v>
      </c>
      <c r="Q27" s="59">
        <v>775058711</v>
      </c>
    </row>
    <row r="28" spans="1:17" s="58" customFormat="1" ht="30" customHeight="1" x14ac:dyDescent="0.25">
      <c r="A28" s="58" t="s">
        <v>198</v>
      </c>
      <c r="C28" s="59">
        <v>0</v>
      </c>
      <c r="E28" s="59">
        <v>0</v>
      </c>
      <c r="G28" s="59">
        <v>0</v>
      </c>
      <c r="I28" s="59">
        <v>0</v>
      </c>
      <c r="K28" s="59">
        <v>300</v>
      </c>
      <c r="M28" s="59">
        <v>194964657</v>
      </c>
      <c r="O28" s="59">
        <v>191464692</v>
      </c>
      <c r="Q28" s="59">
        <v>3499965</v>
      </c>
    </row>
    <row r="29" spans="1:17" s="58" customFormat="1" ht="30" customHeight="1" x14ac:dyDescent="0.25">
      <c r="A29" s="58" t="s">
        <v>58</v>
      </c>
      <c r="C29" s="59">
        <v>0</v>
      </c>
      <c r="E29" s="59">
        <v>0</v>
      </c>
      <c r="G29" s="59">
        <v>0</v>
      </c>
      <c r="I29" s="59">
        <v>0</v>
      </c>
      <c r="K29" s="59">
        <v>7600</v>
      </c>
      <c r="M29" s="59">
        <v>5565929996</v>
      </c>
      <c r="O29" s="59">
        <v>5510751625</v>
      </c>
      <c r="Q29" s="59">
        <v>55178371</v>
      </c>
    </row>
    <row r="30" spans="1:17" s="58" customFormat="1" ht="30" customHeight="1" x14ac:dyDescent="0.25">
      <c r="A30" s="58" t="s">
        <v>199</v>
      </c>
      <c r="C30" s="59">
        <v>0</v>
      </c>
      <c r="E30" s="59">
        <v>0</v>
      </c>
      <c r="G30" s="59">
        <v>0</v>
      </c>
      <c r="I30" s="59">
        <v>0</v>
      </c>
      <c r="K30" s="59">
        <v>34200</v>
      </c>
      <c r="M30" s="59">
        <v>24066257208</v>
      </c>
      <c r="O30" s="59">
        <v>23671333627</v>
      </c>
      <c r="Q30" s="59">
        <v>394923581</v>
      </c>
    </row>
    <row r="31" spans="1:17" s="58" customFormat="1" ht="30" customHeight="1" x14ac:dyDescent="0.25">
      <c r="A31" s="58" t="s">
        <v>200</v>
      </c>
      <c r="C31" s="59">
        <v>0</v>
      </c>
      <c r="E31" s="59">
        <v>0</v>
      </c>
      <c r="G31" s="59">
        <v>0</v>
      </c>
      <c r="I31" s="59">
        <v>0</v>
      </c>
      <c r="K31" s="59">
        <v>700</v>
      </c>
      <c r="M31" s="59">
        <v>422023496</v>
      </c>
      <c r="O31" s="59">
        <v>414723147</v>
      </c>
      <c r="Q31" s="59">
        <v>7300349</v>
      </c>
    </row>
    <row r="32" spans="1:17" s="58" customFormat="1" ht="30" customHeight="1" x14ac:dyDescent="0.25"/>
    <row r="33" spans="3:18" s="48" customFormat="1" ht="30" customHeight="1" thickBot="1" x14ac:dyDescent="0.3">
      <c r="C33" s="72">
        <f>SUM(C8:C32)</f>
        <v>1340647</v>
      </c>
      <c r="D33" s="72">
        <f t="shared" ref="D33:R33" si="0">SUM(D8:D32)</f>
        <v>0</v>
      </c>
      <c r="E33" s="72">
        <f t="shared" si="0"/>
        <v>6687962954</v>
      </c>
      <c r="F33" s="72">
        <f t="shared" si="0"/>
        <v>0</v>
      </c>
      <c r="G33" s="72">
        <f t="shared" si="0"/>
        <v>6362012735</v>
      </c>
      <c r="H33" s="72">
        <f t="shared" si="0"/>
        <v>0</v>
      </c>
      <c r="I33" s="72">
        <f t="shared" si="0"/>
        <v>325950219</v>
      </c>
      <c r="J33" s="72">
        <f t="shared" si="0"/>
        <v>0</v>
      </c>
      <c r="K33" s="72">
        <f t="shared" si="0"/>
        <v>8962429</v>
      </c>
      <c r="L33" s="72">
        <f t="shared" si="0"/>
        <v>0</v>
      </c>
      <c r="M33" s="72">
        <f t="shared" si="0"/>
        <v>173427668167</v>
      </c>
      <c r="N33" s="72">
        <f t="shared" si="0"/>
        <v>0</v>
      </c>
      <c r="O33" s="72">
        <f t="shared" si="0"/>
        <v>174045726923</v>
      </c>
      <c r="P33" s="72">
        <f t="shared" si="0"/>
        <v>0</v>
      </c>
      <c r="Q33" s="72">
        <f t="shared" si="0"/>
        <v>-618058756</v>
      </c>
      <c r="R33" s="52">
        <f t="shared" si="0"/>
        <v>0</v>
      </c>
    </row>
    <row r="34" spans="3:18" s="48" customFormat="1" ht="30" customHeight="1" thickTop="1" x14ac:dyDescent="0.25"/>
  </sheetData>
  <mergeCells count="14">
    <mergeCell ref="A1:Q1"/>
    <mergeCell ref="A2:Q2"/>
    <mergeCell ref="A3:Q3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rintOptions horizontalCentered="1"/>
  <pageMargins left="0.7" right="0.7" top="0.75" bottom="0.75" header="0.3" footer="0.3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0</vt:lpstr>
      <vt:lpstr>سهام</vt:lpstr>
      <vt:lpstr>تبعی</vt:lpstr>
      <vt:lpstr>اوراق مشارکت</vt:lpstr>
      <vt:lpstr>تعدیل قیمت</vt:lpstr>
      <vt:lpstr>سپرده بانکی</vt:lpstr>
      <vt:lpstr>جمع درآمدها</vt:lpstr>
      <vt:lpstr>سرمایه‌گذاری در سهام</vt:lpstr>
      <vt:lpstr>درآمد ناشی از فروش</vt:lpstr>
      <vt:lpstr>سرمایه‌گذاری در اوراق بهادار</vt:lpstr>
      <vt:lpstr>درآمد ناشی از تغییر قیمت اوراق</vt:lpstr>
      <vt:lpstr>درآمد سپرده بانکی</vt:lpstr>
      <vt:lpstr>سود اوراق بهادار و سپرده بانکی</vt:lpstr>
      <vt:lpstr>'0'!Print_Area</vt:lpstr>
      <vt:lpstr>تبعی!Print_Area</vt:lpstr>
      <vt:lpstr>'سپرده بانکی'!Print_Area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Zangane</dc:creator>
  <cp:lastModifiedBy>Mahsa Zangane</cp:lastModifiedBy>
  <cp:lastPrinted>2023-10-02T10:00:10Z</cp:lastPrinted>
  <dcterms:created xsi:type="dcterms:W3CDTF">2023-10-02T09:04:34Z</dcterms:created>
  <dcterms:modified xsi:type="dcterms:W3CDTF">2023-10-02T10:00:54Z</dcterms:modified>
</cp:coreProperties>
</file>