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\Sam\گزارشات قانونی و دوره ای\صورت وضعیت پرتفوی\1405\1405.06.31\"/>
    </mc:Choice>
  </mc:AlternateContent>
  <xr:revisionPtr revIDLastSave="0" documentId="13_ncr:1_{51A1843C-20A4-4B4C-A165-CE3468B47D0B}" xr6:coauthVersionLast="47" xr6:coauthVersionMax="47" xr10:uidLastSave="{00000000-0000-0000-0000-000000000000}"/>
  <bookViews>
    <workbookView xWindow="-120" yWindow="-120" windowWidth="29040" windowHeight="15840" tabRatio="912" xr2:uid="{00000000-000D-0000-FFFF-FFFF00000000}"/>
  </bookViews>
  <sheets>
    <sheet name="صورت وضعیت" sheetId="1" r:id="rId1"/>
    <sheet name="سهام" sheetId="2" r:id="rId2"/>
    <sheet name="اوراق" sheetId="5" r:id="rId3"/>
    <sheet name="مبالغ تخصیصی اوراق" sheetId="12" r:id="rId4"/>
    <sheet name="تعدیل قیمت" sheetId="6" r:id="rId5"/>
    <sheet name="اوراق مشتقه" sheetId="3" r:id="rId6"/>
    <sheet name="واحدهای صندوق" sheetId="4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درآمد سپرده بانکی" sheetId="13" r:id="rId13"/>
    <sheet name="سایر درآمدها" sheetId="14" r:id="rId14"/>
    <sheet name="درآمد سود سهام" sheetId="15" r:id="rId15"/>
    <sheet name="درآمد ناشی از تغییر قیمت اوراق" sheetId="21" r:id="rId16"/>
    <sheet name="درآمد اوراق بهادار" sheetId="17" r:id="rId17"/>
    <sheet name="درآمد ناشی از فروش" sheetId="19" r:id="rId18"/>
    <sheet name="سود سپرده بانکی" sheetId="18" r:id="rId19"/>
  </sheets>
  <definedNames>
    <definedName name="_xlnm.Print_Area" localSheetId="2">اوراق!$A$1:$AL$42</definedName>
    <definedName name="_xlnm.Print_Area" localSheetId="5">'اوراق مشتقه'!$A$1:$AU$11</definedName>
    <definedName name="_xlnm.Print_Area" localSheetId="4">'تعدیل قیمت'!$A$1:$M$11</definedName>
    <definedName name="_xlnm.Print_Area" localSheetId="8">درآمد!$A$1:$L$11</definedName>
    <definedName name="_xlnm.Print_Area" localSheetId="16">'درآمد اوراق بهادار'!$A$1:$R$34</definedName>
    <definedName name="_xlnm.Print_Area" localSheetId="12">'درآمد سپرده بانکی'!$A$1:$F$160</definedName>
    <definedName name="_xlnm.Print_Area" localSheetId="11">'درآمد سرمایه گذاری در اوراق به'!$A$1:$R$51</definedName>
    <definedName name="_xlnm.Print_Area" localSheetId="9">'درآمد سرمایه گذاری در سهام'!$A$1:$V$16</definedName>
    <definedName name="_xlnm.Print_Area" localSheetId="10">'درآمد سرمایه گذاری در صندوق'!$A$1:$T$63</definedName>
    <definedName name="_xlnm.Print_Area" localSheetId="14">'درآمد سود سهام'!$A$1:$T$12</definedName>
    <definedName name="_xlnm.Print_Area" localSheetId="15">'درآمد ناشی از تغییر قیمت اوراق'!$A$1:$R$96</definedName>
    <definedName name="_xlnm.Print_Area" localSheetId="17">'درآمد ناشی از فروش'!$A$1:$R$67</definedName>
    <definedName name="_xlnm.Print_Area" localSheetId="13">'سایر درآمدها'!$A$1:$G$11</definedName>
    <definedName name="_xlnm.Print_Area" localSheetId="7">سپرده!$A$1:$N$96</definedName>
    <definedName name="_xlnm.Print_Area" localSheetId="1">سهام!$A$1:$AB$16</definedName>
    <definedName name="_xlnm.Print_Area" localSheetId="18">'سود سپرده بانکی'!$A$1:$M$160</definedName>
    <definedName name="_xlnm.Print_Area" localSheetId="0">'صورت وضعیت'!$A$1:$C$43</definedName>
    <definedName name="_xlnm.Print_Area" localSheetId="3">'مبالغ تخصیصی اوراق'!$A$1:$R$21</definedName>
    <definedName name="_xlnm.Print_Area" localSheetId="6">'واحدهای صندوق'!$A$1:$AC$61</definedName>
    <definedName name="_xlnm.Print_Titles" localSheetId="12">'درآمد سپرده بانکی'!$5:$6</definedName>
    <definedName name="_xlnm.Print_Titles" localSheetId="11">'درآمد سرمایه گذاری در اوراق به'!$5:$6</definedName>
    <definedName name="_xlnm.Print_Titles" localSheetId="17">'درآمد ناشی از فروش'!$5:$6</definedName>
    <definedName name="_xlnm.Print_Titles" localSheetId="18">'سود سپرده بانکی'!$5:$6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4" i="17" l="1"/>
  <c r="M34" i="17"/>
  <c r="K34" i="17"/>
  <c r="K50" i="11"/>
  <c r="F9" i="8"/>
  <c r="F8" i="8"/>
  <c r="AJ41" i="5"/>
  <c r="M8" i="18"/>
  <c r="M9" i="18"/>
  <c r="M10" i="18"/>
  <c r="M11" i="18"/>
  <c r="M12" i="18"/>
  <c r="M13" i="18"/>
  <c r="M160" i="18" s="1"/>
  <c r="M14" i="18"/>
  <c r="M15" i="18"/>
  <c r="M16" i="18"/>
  <c r="M17" i="18"/>
  <c r="M18" i="18"/>
  <c r="M19" i="18"/>
  <c r="M20" i="18"/>
  <c r="M21" i="18"/>
  <c r="M22" i="18"/>
  <c r="M23" i="18"/>
  <c r="M24" i="18"/>
  <c r="M25" i="18"/>
  <c r="M26" i="18"/>
  <c r="M27" i="18"/>
  <c r="M28" i="18"/>
  <c r="M29" i="18"/>
  <c r="M30" i="18"/>
  <c r="M31" i="18"/>
  <c r="M32" i="18"/>
  <c r="M33" i="18"/>
  <c r="M34" i="18"/>
  <c r="M35" i="18"/>
  <c r="M36" i="18"/>
  <c r="M37" i="18"/>
  <c r="M38" i="18"/>
  <c r="M39" i="18"/>
  <c r="M40" i="18"/>
  <c r="M41" i="18"/>
  <c r="M42" i="18"/>
  <c r="M43" i="18"/>
  <c r="M44" i="18"/>
  <c r="M45" i="18"/>
  <c r="M46" i="18"/>
  <c r="M47" i="18"/>
  <c r="M48" i="18"/>
  <c r="M49" i="18"/>
  <c r="M50" i="18"/>
  <c r="M51" i="18"/>
  <c r="M52" i="18"/>
  <c r="M53" i="18"/>
  <c r="M54" i="18"/>
  <c r="M55" i="18"/>
  <c r="M56" i="18"/>
  <c r="M57" i="18"/>
  <c r="M58" i="18"/>
  <c r="M59" i="18"/>
  <c r="M60" i="18"/>
  <c r="M61" i="18"/>
  <c r="M62" i="18"/>
  <c r="M63" i="18"/>
  <c r="M64" i="18"/>
  <c r="M65" i="18"/>
  <c r="M66" i="18"/>
  <c r="M67" i="18"/>
  <c r="M68" i="18"/>
  <c r="M69" i="18"/>
  <c r="M70" i="18"/>
  <c r="M71" i="18"/>
  <c r="M72" i="18"/>
  <c r="M73" i="18"/>
  <c r="M74" i="18"/>
  <c r="M75" i="18"/>
  <c r="M76" i="18"/>
  <c r="M77" i="18"/>
  <c r="M78" i="18"/>
  <c r="M79" i="18"/>
  <c r="M80" i="18"/>
  <c r="M81" i="18"/>
  <c r="M82" i="18"/>
  <c r="M83" i="18"/>
  <c r="M84" i="18"/>
  <c r="M85" i="18"/>
  <c r="M86" i="18"/>
  <c r="M87" i="18"/>
  <c r="M88" i="18"/>
  <c r="M89" i="18"/>
  <c r="M90" i="18"/>
  <c r="M91" i="18"/>
  <c r="M92" i="18"/>
  <c r="M93" i="18"/>
  <c r="M94" i="18"/>
  <c r="M95" i="18"/>
  <c r="M96" i="18"/>
  <c r="M97" i="18"/>
  <c r="M98" i="18"/>
  <c r="M99" i="18"/>
  <c r="M100" i="18"/>
  <c r="M101" i="18"/>
  <c r="M102" i="18"/>
  <c r="M103" i="18"/>
  <c r="M104" i="18"/>
  <c r="M105" i="18"/>
  <c r="M106" i="18"/>
  <c r="M107" i="18"/>
  <c r="M108" i="18"/>
  <c r="M109" i="18"/>
  <c r="M110" i="18"/>
  <c r="M111" i="18"/>
  <c r="M112" i="18"/>
  <c r="M113" i="18"/>
  <c r="M114" i="18"/>
  <c r="M115" i="18"/>
  <c r="M116" i="18"/>
  <c r="M117" i="18"/>
  <c r="M118" i="18"/>
  <c r="M119" i="18"/>
  <c r="M120" i="18"/>
  <c r="M121" i="18"/>
  <c r="M122" i="18"/>
  <c r="M123" i="18"/>
  <c r="M124" i="18"/>
  <c r="M125" i="18"/>
  <c r="M126" i="18"/>
  <c r="M127" i="18"/>
  <c r="M128" i="18"/>
  <c r="M129" i="18"/>
  <c r="M130" i="18"/>
  <c r="M131" i="18"/>
  <c r="M132" i="18"/>
  <c r="M133" i="18"/>
  <c r="M134" i="18"/>
  <c r="M135" i="18"/>
  <c r="M136" i="18"/>
  <c r="M137" i="18"/>
  <c r="M138" i="18"/>
  <c r="M139" i="18"/>
  <c r="M140" i="18"/>
  <c r="M141" i="18"/>
  <c r="M142" i="18"/>
  <c r="M143" i="18"/>
  <c r="M144" i="18"/>
  <c r="M145" i="18"/>
  <c r="M146" i="18"/>
  <c r="M147" i="18"/>
  <c r="M148" i="18"/>
  <c r="M149" i="18"/>
  <c r="M150" i="18"/>
  <c r="M151" i="18"/>
  <c r="M152" i="18"/>
  <c r="M153" i="18"/>
  <c r="M154" i="18"/>
  <c r="M155" i="18"/>
  <c r="M156" i="18"/>
  <c r="M157" i="18"/>
  <c r="M158" i="18"/>
  <c r="M159" i="18"/>
  <c r="M7" i="18"/>
  <c r="K160" i="18"/>
  <c r="D160" i="13"/>
  <c r="F160" i="13"/>
  <c r="Q50" i="11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7" i="7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8" i="4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9" i="5"/>
  <c r="AL10" i="5"/>
  <c r="AL11" i="5"/>
  <c r="AL12" i="5"/>
  <c r="AL13" i="5"/>
  <c r="AL14" i="5"/>
  <c r="AL15" i="5"/>
  <c r="AL16" i="5"/>
  <c r="AL17" i="5"/>
  <c r="AL18" i="5"/>
  <c r="AL19" i="5"/>
  <c r="AL20" i="5"/>
  <c r="AL8" i="5"/>
  <c r="T41" i="5"/>
  <c r="AA15" i="2"/>
  <c r="AA10" i="2"/>
  <c r="AA11" i="2"/>
  <c r="AA12" i="2"/>
  <c r="AA13" i="2"/>
  <c r="AA14" i="2"/>
  <c r="AA9" i="2"/>
  <c r="S15" i="2"/>
  <c r="E15" i="2"/>
  <c r="G15" i="2"/>
  <c r="I15" i="2"/>
  <c r="K15" i="2"/>
  <c r="M15" i="2"/>
  <c r="O15" i="2"/>
  <c r="Q15" i="2"/>
  <c r="W15" i="2"/>
  <c r="Y15" i="2"/>
  <c r="S63" i="10"/>
  <c r="Q63" i="10"/>
  <c r="O63" i="10"/>
  <c r="M63" i="10"/>
  <c r="I63" i="10"/>
  <c r="F7" i="8" s="1"/>
  <c r="G63" i="10"/>
  <c r="E63" i="10"/>
  <c r="C63" i="10"/>
  <c r="O50" i="11"/>
  <c r="M50" i="11"/>
  <c r="I50" i="11"/>
  <c r="G50" i="11"/>
  <c r="C50" i="11"/>
  <c r="E50" i="11"/>
  <c r="O96" i="21"/>
  <c r="G96" i="21"/>
  <c r="E96" i="21"/>
  <c r="C96" i="21"/>
  <c r="D10" i="14"/>
  <c r="E160" i="18"/>
  <c r="I160" i="18"/>
  <c r="C160" i="18"/>
  <c r="L96" i="7"/>
  <c r="J96" i="7"/>
  <c r="H96" i="7"/>
  <c r="F96" i="7"/>
  <c r="D96" i="7"/>
  <c r="AA60" i="4"/>
  <c r="Y60" i="4"/>
  <c r="W60" i="4"/>
  <c r="Q60" i="4"/>
  <c r="S60" i="4"/>
  <c r="O60" i="4"/>
  <c r="M60" i="4"/>
  <c r="K60" i="4"/>
  <c r="I60" i="4"/>
  <c r="G60" i="4"/>
  <c r="D60" i="4"/>
  <c r="C66" i="19" l="1"/>
  <c r="Q11" i="15"/>
  <c r="O11" i="15"/>
  <c r="I11" i="15"/>
  <c r="K11" i="15"/>
  <c r="AB60" i="4"/>
  <c r="T60" i="4"/>
  <c r="K9" i="6"/>
  <c r="M11" i="15" l="1"/>
  <c r="AL41" i="5"/>
  <c r="AH41" i="5"/>
  <c r="AB41" i="5"/>
  <c r="Z41" i="5"/>
  <c r="X41" i="5"/>
  <c r="V41" i="5"/>
  <c r="R41" i="5"/>
  <c r="P41" i="5"/>
  <c r="F10" i="14" l="1"/>
  <c r="E60" i="4" l="1"/>
  <c r="C16" i="9" l="1"/>
  <c r="M16" i="9" l="1"/>
  <c r="S11" i="15"/>
  <c r="G34" i="17" l="1"/>
  <c r="C10" i="6" l="1"/>
  <c r="K10" i="6"/>
  <c r="O66" i="19" l="1"/>
  <c r="M66" i="19"/>
  <c r="K66" i="19"/>
  <c r="G66" i="19"/>
  <c r="E66" i="19"/>
  <c r="Q66" i="19"/>
  <c r="G16" i="9"/>
  <c r="Q16" i="9" l="1"/>
  <c r="G160" i="18"/>
  <c r="AD41" i="5" l="1"/>
  <c r="O16" i="9"/>
  <c r="E16" i="9"/>
  <c r="I16" i="9" l="1"/>
  <c r="F6" i="8" s="1"/>
  <c r="S16" i="9"/>
  <c r="O5" i="10" l="1"/>
  <c r="K96" i="21"/>
  <c r="M96" i="21"/>
  <c r="I96" i="21" l="1"/>
  <c r="I66" i="19"/>
  <c r="Q96" i="21"/>
  <c r="J10" i="8" l="1"/>
  <c r="J7" i="8" l="1"/>
  <c r="J6" i="8" l="1"/>
  <c r="F5" i="14" l="1"/>
  <c r="J8" i="8" l="1"/>
  <c r="K5" i="21"/>
  <c r="K5" i="19"/>
  <c r="I5" i="18"/>
  <c r="M5" i="17"/>
  <c r="O5" i="15"/>
  <c r="F5" i="13"/>
  <c r="K5" i="11"/>
  <c r="F11" i="8" l="1"/>
  <c r="J9" i="8"/>
  <c r="J11" i="8" s="1"/>
  <c r="H7" i="8" l="1"/>
  <c r="H9" i="8"/>
  <c r="H6" i="8"/>
  <c r="H10" i="8"/>
  <c r="H8" i="8"/>
  <c r="H11" i="8" l="1"/>
</calcChain>
</file>

<file path=xl/sharedStrings.xml><?xml version="1.0" encoding="utf-8"?>
<sst xmlns="http://schemas.openxmlformats.org/spreadsheetml/2006/main" count="1272" uniqueCount="348">
  <si>
    <t>صندوق در اوراق بهادار با درآمد ثابت سام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</si>
  <si>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</si>
  <si>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</si>
  <si>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</si>
  <si>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</si>
  <si>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</si>
  <si>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</si>
  <si>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</si>
  <si>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</si>
  <si>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</si>
  <si>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</si>
  <si>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</si>
  <si>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جمع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</si>
  <si>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</si>
  <si>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</si>
  <si>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</si>
  <si>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</si>
  <si>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</si>
  <si>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</si>
  <si>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</si>
  <si>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</si>
  <si>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</si>
  <si>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</si>
  <si>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-</t>
  </si>
  <si>
    <t>خرید/صدور طی دوره</t>
  </si>
  <si>
    <t>فروش/ابطال طی دوره</t>
  </si>
  <si>
    <t>صندوق</t>
  </si>
  <si>
    <t>تعداد واحد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</si>
  <si>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</si>
  <si>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</si>
  <si>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</si>
  <si>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</si>
  <si>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</si>
  <si>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</si>
  <si>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</si>
  <si>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</si>
  <si>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1402/12/29</t>
  </si>
  <si>
    <t>اسناد خزانه-م13بودجه02-051021</t>
  </si>
  <si>
    <t>1405/10/21</t>
  </si>
  <si>
    <t>مرابحه الکترومادیرا-کیان060626</t>
  </si>
  <si>
    <t>1402/06/26</t>
  </si>
  <si>
    <t>1406/06/26</t>
  </si>
  <si>
    <t>مرابحه کرمان موتور-کیان051223</t>
  </si>
  <si>
    <t>1402/12/23</t>
  </si>
  <si>
    <t>1405/12/23</t>
  </si>
  <si>
    <t>اسناد خزانه-م12بودجه02-050916</t>
  </si>
  <si>
    <t>1405/09/16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</si>
  <si>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</si>
  <si>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</si>
  <si>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</si>
  <si>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</si>
  <si>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</si>
  <si>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</si>
  <si>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</si>
  <si>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سپرده های بانکی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</si>
  <si>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</si>
  <si>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</si>
  <si>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</si>
  <si>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</si>
  <si>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</si>
  <si>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</si>
  <si>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</si>
  <si>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</si>
  <si>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</si>
  <si>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</si>
  <si>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</si>
  <si>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</si>
  <si>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درآمد حاصل از سرمایه گذاری در سپرده بانکی و گواهی سپرده</t>
  </si>
  <si>
    <t>سایر درآمدها</t>
  </si>
  <si>
    <t>طی ماه</t>
  </si>
  <si>
    <t>سهام</t>
  </si>
  <si>
    <t>درآمد سود سهام</t>
  </si>
  <si>
    <t>درآمد تغییر ارزش</t>
  </si>
  <si>
    <t>درآمد فروش</t>
  </si>
  <si>
    <t>عنوان</t>
  </si>
  <si>
    <t>درآمد سود اوراق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</si>
  <si>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</si>
  <si>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</si>
  <si>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</si>
  <si>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</si>
  <si>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</si>
  <si>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</si>
  <si>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</si>
  <si>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سایر</t>
  </si>
  <si>
    <t>نام سپرده بانکی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</si>
  <si>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</si>
  <si>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</si>
  <si>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</si>
  <si>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</si>
  <si>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</si>
  <si>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</si>
  <si>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</si>
  <si>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</si>
  <si>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</si>
  <si>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سود اوراق بهادار با درآمد ثابت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</si>
  <si>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</si>
  <si>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</si>
  <si>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</si>
  <si>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</si>
  <si>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</si>
  <si>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</si>
  <si>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</si>
  <si>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</si>
  <si>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</si>
  <si>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</si>
  <si>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‫دلیل تعدیل</t>
  </si>
  <si>
    <t>نگهداری تا سررسید</t>
  </si>
  <si>
    <t>مرابحه الکترومادیرا-کیان</t>
  </si>
  <si>
    <t>مرابحه کرمان موتور- کیان</t>
  </si>
  <si>
    <t>از ابتدای سال مالی تا پایان ماه</t>
  </si>
  <si>
    <t>1- سرمایه گذاری ها</t>
  </si>
  <si>
    <t>1-1 سرمایه گذاری در سهام و حق تقدم سهام</t>
  </si>
  <si>
    <t xml:space="preserve">1-2-سرمایه‌گذاری در اوراق بهادار با درآمد ثابت یا علی‌الحساب  </t>
  </si>
  <si>
    <t>1-3-سرمایه‌گذاری در واحدهای صندوق های سرمایه گذاری</t>
  </si>
  <si>
    <t>1-4-سرمایه‌گذاری در  سپرده‌ بانکی</t>
  </si>
  <si>
    <t>2-درآمد حاصل از سرمایه گذاری ها</t>
  </si>
  <si>
    <t>2-1</t>
  </si>
  <si>
    <t>2-3</t>
  </si>
  <si>
    <t>2-4</t>
  </si>
  <si>
    <t>2-5</t>
  </si>
  <si>
    <t>2-1-درآمد حاصل از سرمایه­گذاری در سهام و حق تقدم سهام</t>
  </si>
  <si>
    <t>2-2- درآمد حاصل از سرمایه­گذاری در واحدهای صندوق</t>
  </si>
  <si>
    <t>2-3- درآمد حاصل از سرمایه­گذاری در اوراق بهادار با درآمد ثابت</t>
  </si>
  <si>
    <t>2-4- درآمد حاصل از سرمایه­گذاری در سپرده بانکی و گواهی سپرده</t>
  </si>
  <si>
    <t>2-5- سایر درآمدها</t>
  </si>
  <si>
    <t xml:space="preserve">سود سپرده بانکی </t>
  </si>
  <si>
    <t>1-2-2- مبالغ تخصیص یافته بابت خرید و نگهداری اوراق بهادار با درآمد ثابت (نرخ سود ترجیحی)</t>
  </si>
  <si>
    <t>مرابحه افق قلعه پارسیان060722</t>
  </si>
  <si>
    <t>1406/07/22</t>
  </si>
  <si>
    <t>شهرداری شیراز</t>
  </si>
  <si>
    <t>1406/12/28</t>
  </si>
  <si>
    <t>قیمت ابطال هر واحد</t>
  </si>
  <si>
    <t>خیر</t>
  </si>
  <si>
    <t>1403/07/22</t>
  </si>
  <si>
    <t>اطلاعات آماری مرتبط با اوراق اختیار فروش تبعی خریداری شده توسط صندوق سرمایه گذاری</t>
  </si>
  <si>
    <t>1402/12/28</t>
  </si>
  <si>
    <t>صندوق س. سهامی اکسیژن-س</t>
  </si>
  <si>
    <t>1403/11/30</t>
  </si>
  <si>
    <t>مرابحه عام دولت201-ش.خ060430</t>
  </si>
  <si>
    <t>1406/04/30</t>
  </si>
  <si>
    <t>صندوق س ارزش آفرین فولاد-سهام</t>
  </si>
  <si>
    <t>صندوق س.مشترک دیار-سهام</t>
  </si>
  <si>
    <t>صکوک مرابحه کگل711-3ماهه23%</t>
  </si>
  <si>
    <t>1403/11/21</t>
  </si>
  <si>
    <t>1407/11/20</t>
  </si>
  <si>
    <t>مرابحه عام دولت202-ش.خ060530</t>
  </si>
  <si>
    <t>صکوک مرابحه بترانس710-3ماهه23%</t>
  </si>
  <si>
    <t>1403/10/24</t>
  </si>
  <si>
    <t>1407/10/24</t>
  </si>
  <si>
    <t>1406/05/30</t>
  </si>
  <si>
    <t>صکوک مرابحه بترانس710</t>
  </si>
  <si>
    <t>مرابحه عام دولت228-ش.خ070521</t>
  </si>
  <si>
    <t>مرابحه عام دولت229-ش.خ061028</t>
  </si>
  <si>
    <t>1404/05/28</t>
  </si>
  <si>
    <t>1407/05/21</t>
  </si>
  <si>
    <t>1406/10/28</t>
  </si>
  <si>
    <t>درآمد سود صندوق</t>
  </si>
  <si>
    <t>مرابحه عام دولت230-ش.خ070628</t>
  </si>
  <si>
    <t>1407/06/28</t>
  </si>
  <si>
    <t>1404/06/18</t>
  </si>
  <si>
    <t>1407/12/28</t>
  </si>
  <si>
    <t>مرابحه عام دولت238-ش.خ061022</t>
  </si>
  <si>
    <t>مرابحه عام دولت234-ش.خ070808</t>
  </si>
  <si>
    <t>1404/07/22</t>
  </si>
  <si>
    <t>1406/10/22</t>
  </si>
  <si>
    <t>1404/07/08</t>
  </si>
  <si>
    <t>1407/08/08</t>
  </si>
  <si>
    <t>صندوق س.پشتوانه طلاآسمان آلتون</t>
  </si>
  <si>
    <t>صندوق س.پشتوانه طلا آرمان آتی</t>
  </si>
  <si>
    <t>صندوق س.پشتوانه طلا تابان تمدن</t>
  </si>
  <si>
    <t>صندوق س.پشتوانه طلای پاداش</t>
  </si>
  <si>
    <t>شهرداری شیراز- طرح قطار شهری</t>
  </si>
  <si>
    <t>گروه مالی مهرگان تامین پارس</t>
  </si>
  <si>
    <t>صکوک اجاره فولاد065-بدون ضامن</t>
  </si>
  <si>
    <t>مرابحه عام دولت245-ش.خ070813</t>
  </si>
  <si>
    <t>1406/05/22</t>
  </si>
  <si>
    <t>1404/08/13</t>
  </si>
  <si>
    <t>1407/08/13</t>
  </si>
  <si>
    <t>صندوق س.سهم نگر جام جم-س</t>
  </si>
  <si>
    <t>تولیدی کوچین</t>
  </si>
  <si>
    <t>هامون نایزه</t>
  </si>
  <si>
    <t>مرابحه عام دولت249-ش.خ060827</t>
  </si>
  <si>
    <t>مشارکت ش شیراز0612-3ماهه20.5%</t>
  </si>
  <si>
    <t>اسناد خزانه-م1-س.قوا03-060615</t>
  </si>
  <si>
    <t>1404/08/27</t>
  </si>
  <si>
    <t>1406/08/27</t>
  </si>
  <si>
    <t>1403/11/27</t>
  </si>
  <si>
    <t>1406/06/15</t>
  </si>
  <si>
    <t>صندوق س.پشتوانه طلا زرفام آشنا</t>
  </si>
  <si>
    <t>صندوق س.پشتوانه سکه طلا کهربا</t>
  </si>
  <si>
    <t>صندوق س.انارنماد ارزش-درسهام</t>
  </si>
  <si>
    <t>صندوق س تمشک نماد رشد-در صندوق</t>
  </si>
  <si>
    <t>صندوق س صنایع اعتبار1-بخشی</t>
  </si>
  <si>
    <t>صندوق س ثروت پویا2-بخشی</t>
  </si>
  <si>
    <t>صندوق س صنایع دایا1-بخشی</t>
  </si>
  <si>
    <t>آلیاژ گستر هامون</t>
  </si>
  <si>
    <t>مرابحه عام دولت259-ش.خ070502</t>
  </si>
  <si>
    <t>اسناد خزانه-م2بودجه04-070614</t>
  </si>
  <si>
    <t>1407/05/02</t>
  </si>
  <si>
    <t>1407/04/16</t>
  </si>
  <si>
    <t>مرابحه عام دولت273-ش.خ071128</t>
  </si>
  <si>
    <t>مرابحه عام دولت270-ش.خ071121</t>
  </si>
  <si>
    <t>1404/11/28</t>
  </si>
  <si>
    <t>1404/11/21</t>
  </si>
  <si>
    <t>1407/11/28</t>
  </si>
  <si>
    <t>1407/11/21</t>
  </si>
  <si>
    <t>مرابحه عام دولت270</t>
  </si>
  <si>
    <t>صندوق س.پشتوانه طلا همیان سپهر</t>
  </si>
  <si>
    <t>صندوق س.بخشی صنایع سورنا3-ب</t>
  </si>
  <si>
    <t>اسناد خزانه-م4بودجه04-070816</t>
  </si>
  <si>
    <t>اسنادخزانه-م1بودجه02-050325</t>
  </si>
  <si>
    <t>اسنادخزانه-م4بودجه02-051021</t>
  </si>
  <si>
    <t>سلف میلگرد تولیدی فراب</t>
  </si>
  <si>
    <t>اسنادخزانه-م3بودجه02-050818</t>
  </si>
  <si>
    <t>اسنادخزانه-م10بودجه02-051112</t>
  </si>
  <si>
    <t>1405/02/14</t>
  </si>
  <si>
    <t>1407/02/14</t>
  </si>
  <si>
    <t>سلف میلگرد تولیدی فراب (عفراب31)</t>
  </si>
  <si>
    <t>صندوق س.كالاي زرگر كارآمد</t>
  </si>
  <si>
    <t>صندوق س.نقره سیمین هوبر</t>
  </si>
  <si>
    <t>صندوق س.پشتوانه طلای صبا</t>
  </si>
  <si>
    <t>صندوق س.پشتوانه طلازروان ویستا</t>
  </si>
  <si>
    <t>صندوق طلای عیار مفید</t>
  </si>
  <si>
    <t>صندوق س.مبتنی بر کالای فارابی</t>
  </si>
  <si>
    <t>1405/02/10</t>
  </si>
  <si>
    <t>زرین ذرت شاهرود</t>
  </si>
  <si>
    <t>سلف موازی برق گیلان071</t>
  </si>
  <si>
    <t>1405/02/30</t>
  </si>
  <si>
    <t>1407/02/30</t>
  </si>
  <si>
    <t>اسناد خزانه-م11بودجه02-050720</t>
  </si>
  <si>
    <t>صندوق س.بخشی شایسته فردا-ب</t>
  </si>
  <si>
    <t>صندوق س. کالای قلک</t>
  </si>
  <si>
    <t>صندوق س. سهام ثروت هامون-س</t>
  </si>
  <si>
    <t>اسناد خزانه-م3بودجه04-070718</t>
  </si>
  <si>
    <t>1404/07/19</t>
  </si>
  <si>
    <t>1407/07/18</t>
  </si>
  <si>
    <t>اسناد خزانه-م6بودجه04-071019</t>
  </si>
  <si>
    <t>اسناد خزانه-م7بودجه04-071110</t>
  </si>
  <si>
    <t>1404/10/23</t>
  </si>
  <si>
    <t>1407/10/19</t>
  </si>
  <si>
    <t>1404/11/11</t>
  </si>
  <si>
    <t>1407/11/10</t>
  </si>
  <si>
    <t>صکوک مرابحه کگل711</t>
  </si>
  <si>
    <t>صندوق س.پشتوانه طلای زرین آگاه</t>
  </si>
  <si>
    <t>صندوق س. طلا کیمیا زرین کاردان</t>
  </si>
  <si>
    <t>صندوق س.پشتوانه طلادرخشان آبان</t>
  </si>
  <si>
    <t>صندوق س.كالاي زمرد بيدار</t>
  </si>
  <si>
    <t>صندوق س.پشتوانه طلای کیمیا</t>
  </si>
  <si>
    <t>صندوق س.پشتوانه طلای جام زرین</t>
  </si>
  <si>
    <t>صندوق س.پشتوانه طلای لیان</t>
  </si>
  <si>
    <t>صندوق س. كالاي پارسيان</t>
  </si>
  <si>
    <t>صندوق سکه طلای کیان</t>
  </si>
  <si>
    <t>صندوق س.پشتوانه طلای درنا</t>
  </si>
  <si>
    <t>صندوق س.پشتوانه طلا آتش فیروزه</t>
  </si>
  <si>
    <t>صندوق س.طلا زردیس خلیج فارس</t>
  </si>
  <si>
    <t>صندوق س.پشتوانه طلا نهایت نگر</t>
  </si>
  <si>
    <t>صندوق س.پشتوانه طلا دنای زاگرس</t>
  </si>
  <si>
    <t>صندوق س.پشتوانه طلای دماوند</t>
  </si>
  <si>
    <t>صندوق س.پشتوانه طلا گلدیس نوین</t>
  </si>
  <si>
    <t>صندوق س.پشتوانه طلای رز</t>
  </si>
  <si>
    <t>1405/04/30</t>
  </si>
  <si>
    <t>1405/04/06</t>
  </si>
  <si>
    <t>صندوق س.بخشی فلز فارابی-ب</t>
  </si>
  <si>
    <t>1405/05/31</t>
  </si>
  <si>
    <t>بازرسی مهندسی و صنعتی ایران</t>
  </si>
  <si>
    <t>سلف موازی متانول بوشهر071</t>
  </si>
  <si>
    <t>1405/05/14</t>
  </si>
  <si>
    <t>1407/05/14</t>
  </si>
  <si>
    <t>صندوق س.كالاي اميد ثروت ايران</t>
  </si>
  <si>
    <t>صندوق س.کالای کوروش</t>
  </si>
  <si>
    <t>صندوق س صنایع پاسارگاد1-بخشی</t>
  </si>
  <si>
    <t>صندوق س صنایع تمدن1-بخشی</t>
  </si>
  <si>
    <t>صندوق س صنایع کارآمد1-بخشی</t>
  </si>
  <si>
    <t>برای ماه منتهی به 1405/06/31</t>
  </si>
  <si>
    <t>صنایع دامپروری و لبنی رضوی</t>
  </si>
  <si>
    <t>تولید نیروی برق سبز منجیل</t>
  </si>
  <si>
    <t>1405/06/31</t>
  </si>
  <si>
    <t>اسنادخزانه-م2بودجه05-080308</t>
  </si>
  <si>
    <t>صکوک مرابحه بهوزان806-3ماهه23%</t>
  </si>
  <si>
    <t>صکوک مرابحه کترام603-بدون ضامن</t>
  </si>
  <si>
    <t>صکوک مرابحه گل گهر76-3ماهه23%</t>
  </si>
  <si>
    <t>مرابحه جهان ستاره آریا071024</t>
  </si>
  <si>
    <t>مرابحه عام دولت300-ش.خ080527</t>
  </si>
  <si>
    <t>1405/03/13</t>
  </si>
  <si>
    <t>1408/03/08</t>
  </si>
  <si>
    <t>1408/06/31</t>
  </si>
  <si>
    <t>1403/03/20</t>
  </si>
  <si>
    <t>1406/03/20</t>
  </si>
  <si>
    <t>1405/06/18</t>
  </si>
  <si>
    <t>1407/06/18</t>
  </si>
  <si>
    <t>1405/05/27</t>
  </si>
  <si>
    <t>1408/05/27</t>
  </si>
  <si>
    <t>صندوق س زیتون نماد پایا- مختلط</t>
  </si>
  <si>
    <t>صندوق س.بخشی صنایع سورنا2-ب</t>
  </si>
  <si>
    <t>صندوق س.بخشی صنایع سورنا-ب</t>
  </si>
  <si>
    <t>صندوق سرمایه گذاری برلیان-سهام</t>
  </si>
  <si>
    <t>س.خ.کمان کاریزما 35% تادیه</t>
  </si>
  <si>
    <t>صندوق س صنایع آروین1-بخشی</t>
  </si>
  <si>
    <t>سپرده کوتاه مدت بانک خاورمیانه نیایش</t>
  </si>
  <si>
    <t>سپرده کوتاه مدت بانک پاسارگاد جهان کودک</t>
  </si>
  <si>
    <t>سپرده کوتاه مدت بانک گردشگری آپادانا</t>
  </si>
  <si>
    <t>سپرده کوتاه مدت بانک دی یوسف آباد</t>
  </si>
  <si>
    <t>سپرده کوتاه مدت بانک ملی بورس اوراق بهادار</t>
  </si>
  <si>
    <t>سپرده کوتاه مدت بانک گردشگری نیاوران</t>
  </si>
  <si>
    <t>سپرده کوتاه مدت بانک ملت گلشهر</t>
  </si>
  <si>
    <t>سپرده کوتاه مدت بانک شهر کامرانیه</t>
  </si>
  <si>
    <t>سپرده کوتاه مدت بانک صادرات سیدخندان</t>
  </si>
  <si>
    <t>سپرده کوتاه مدت بانک دی حافظ</t>
  </si>
  <si>
    <t>سپرده کوتاه مدت بانک صادرات بوئین زهرا</t>
  </si>
  <si>
    <t>سپرده بلند مدت بانک دی حافظ</t>
  </si>
  <si>
    <t>سپرده بلند مدت بانک گردشگری نیاوران</t>
  </si>
  <si>
    <t>سپرده بلند مدت بانک گردشگری آپادانا</t>
  </si>
  <si>
    <t>سپرده کوتاه مدت بانک تجارت دریای نور</t>
  </si>
  <si>
    <t>سپرده بلند مدت بانک پاسارگاد جهان کودک</t>
  </si>
  <si>
    <t>سپرده کوتاه مدت بانک صادرات گرگان پارس</t>
  </si>
  <si>
    <t>سپرده بلند مدت بانک صادرات گرگان پارس</t>
  </si>
  <si>
    <t>سپرده کوتاه مدت بانک اقتصاد نوین زعفرانیه</t>
  </si>
  <si>
    <t>سپرده کوتاه مدت بانک دی گیشا</t>
  </si>
  <si>
    <t>سپرده کوتاه مدت بانک دی باغ فردوس</t>
  </si>
  <si>
    <t>سپرده کوتاه مدت بانک دی میدان ونک</t>
  </si>
  <si>
    <t>سپرده بلند مدت بانک شهر کامرانیه</t>
  </si>
  <si>
    <t>سپرده کوتاه مدت بانک دی زعفرانیه</t>
  </si>
  <si>
    <t>سپرده بلند مدت بانک دی بازار آهن</t>
  </si>
  <si>
    <t>سپرده بلند مدت بانک صادرات شهيد بابايي</t>
  </si>
  <si>
    <t>سپرده بلند مدت بانک صادرات حصار خراوان</t>
  </si>
  <si>
    <t>سپرده بلند مدت بانک دی باغ فردوس</t>
  </si>
  <si>
    <t>سپرده بلند مدت بانک دی زعفرانیه</t>
  </si>
  <si>
    <t>سپرده کوتاه مدت بانک کارآفرین قلهک</t>
  </si>
  <si>
    <t>سپرده بلند مدت بانک کارآفرین قلهک</t>
  </si>
  <si>
    <t>سپرده بلند مدت بانک دی گیشا</t>
  </si>
  <si>
    <t>سپرده بلند مدت بانک دی یوسف آباد</t>
  </si>
  <si>
    <t>سپرده بلند مدت بانک ملت گلشهر</t>
  </si>
  <si>
    <t>سپرده بلند مدت بانک صادرات دهخدا</t>
  </si>
  <si>
    <t>سپرده بلند مدت بانک صادرات ناصر آباد</t>
  </si>
  <si>
    <t>سپرده کوتاه مدت بانک صادرات جنت آباد</t>
  </si>
  <si>
    <t>سپرده بلند مدت بانک صادرات بوئین زهرا</t>
  </si>
  <si>
    <t>سپرده بلند مدت بانک صادرات نرجه</t>
  </si>
  <si>
    <t>سپرده بلند مدت بانک صادرات فارسجین</t>
  </si>
  <si>
    <t>سپرده بلند مدت بانک صادرات غدیر</t>
  </si>
  <si>
    <t>سپرده بلند مدت بانک تجارت دریای نور</t>
  </si>
  <si>
    <t>سپرده بلند مدت بانک صادرات ضیا آباد</t>
  </si>
  <si>
    <t>سپرده بلند مدت بانک صادرات مینودر</t>
  </si>
  <si>
    <t>سپرده بلند مدت بانک اقتصاد نوین زعفرانیه</t>
  </si>
  <si>
    <t>سپرده بلند مدت بانک صادرات طالقاني</t>
  </si>
  <si>
    <t>سپرده کوتاه مدت بانک گردشگری زاهدان</t>
  </si>
  <si>
    <t>سپرده بلند مدت بانک گردشگری زاهدان</t>
  </si>
  <si>
    <t>1405/06/29</t>
  </si>
  <si>
    <t>برای ماه منتهی به 1405/6/31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</si>
</sst>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#,##0;\(#,##0\)"/>
    <numFmt numFmtId="166" formatCode="#,##0_ ;[Red]\-#,##0\ "/>
    <numFmt numFmtId="167" formatCode="_(* #,##0_);_(* \(#,##0\);_(* &quot;-&quot;??_);_(@_)"/>
  </numFmts>
  <fonts count="39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2"/>
      <color theme="1"/>
      <name val="B Nazanin"/>
      <charset val="178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62AC"/>
      <name val="B Titr"/>
      <charset val="178"/>
    </font>
    <font>
      <b/>
      <sz val="12"/>
      <color rgb="FF000000"/>
      <name val="Arial"/>
      <family val="2"/>
    </font>
    <font>
      <sz val="12"/>
      <color rgb="FFFF0000"/>
      <name val="B Nazanin"/>
      <charset val="178"/>
    </font>
    <font>
      <sz val="12"/>
      <color rgb="FFFF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262626"/>
      <name val="IRANSans"/>
      <family val="2"/>
    </font>
    <font>
      <b/>
      <sz val="12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rgb="FF000000"/>
      <name val="B Nazanin"/>
      <charset val="178"/>
    </font>
    <font>
      <b/>
      <sz val="10"/>
      <name val="B Nazanin"/>
      <charset val="178"/>
    </font>
    <font>
      <sz val="12"/>
      <name val="Arial"/>
      <family val="2"/>
    </font>
    <font>
      <b/>
      <sz val="9"/>
      <color theme="1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Arial"/>
      <family val="2"/>
    </font>
    <font>
      <sz val="10"/>
      <color rgb="FF000000"/>
      <name val="IRANSans"/>
      <family val="2"/>
    </font>
    <font>
      <b/>
      <sz val="14"/>
      <color theme="1"/>
      <name val="B Nazanin"/>
      <charset val="178"/>
    </font>
    <font>
      <sz val="14"/>
      <color theme="1"/>
      <name val="Arial"/>
      <family val="2"/>
    </font>
    <font>
      <b/>
      <sz val="11"/>
      <color rgb="FF262626"/>
      <name val="IRANSans"/>
      <family val="2"/>
    </font>
    <font>
      <b/>
      <sz val="10"/>
      <color rgb="FFFF0000"/>
      <name val="B Nazanin"/>
      <charset val="17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IRANSans"/>
      <family val="2"/>
    </font>
    <font>
      <b/>
      <sz val="12"/>
      <color rgb="FFFF0000"/>
      <name val="B Nazanin"/>
      <charset val="178"/>
    </font>
    <font>
      <sz val="10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0" fontId="30" fillId="0" borderId="0"/>
    <xf numFmtId="9" fontId="36" fillId="0" borderId="0" applyFont="0" applyFill="0" applyBorder="0" applyAlignment="0" applyProtection="0"/>
    <xf numFmtId="43" fontId="38" fillId="0" borderId="0" applyFont="0" applyFill="0" applyBorder="0" applyAlignment="0" applyProtection="0"/>
  </cellStyleXfs>
  <cellXfs count="389"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37" fontId="4" fillId="0" borderId="6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0" xfId="0" applyFont="1" applyAlignment="1">
      <alignment vertical="center" readingOrder="2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/>
    </xf>
    <xf numFmtId="3" fontId="2" fillId="0" borderId="5" xfId="0" applyNumberFormat="1" applyFont="1" applyBorder="1" applyAlignment="1">
      <alignment horizontal="center" vertical="top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/>
    </xf>
    <xf numFmtId="3" fontId="2" fillId="0" borderId="0" xfId="0" applyNumberFormat="1" applyFont="1" applyAlignment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37" fontId="2" fillId="0" borderId="0" xfId="0" applyNumberFormat="1" applyFont="1" applyAlignment="1">
      <alignment horizontal="center" vertical="top"/>
    </xf>
    <xf numFmtId="10" fontId="7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 vertical="top"/>
    </xf>
    <xf numFmtId="37" fontId="7" fillId="0" borderId="0" xfId="0" applyNumberFormat="1" applyFont="1" applyAlignment="1">
      <alignment horizontal="center"/>
    </xf>
    <xf numFmtId="37" fontId="10" fillId="0" borderId="0" xfId="0" applyNumberFormat="1" applyFont="1" applyAlignment="1">
      <alignment horizontal="center"/>
    </xf>
    <xf numFmtId="3" fontId="0" fillId="0" borderId="0" xfId="0" applyNumberFormat="1" applyAlignment="1">
      <alignment horizontal="left"/>
    </xf>
    <xf numFmtId="37" fontId="7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right" vertical="top"/>
    </xf>
    <xf numFmtId="0" fontId="0" fillId="0" borderId="0" xfId="0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3" fontId="14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15" fillId="0" borderId="0" xfId="0" applyNumberFormat="1" applyFont="1" applyAlignment="1">
      <alignment horizontal="left"/>
    </xf>
    <xf numFmtId="10" fontId="8" fillId="0" borderId="0" xfId="0" applyNumberFormat="1" applyFont="1" applyAlignment="1">
      <alignment horizontal="left"/>
    </xf>
    <xf numFmtId="10" fontId="0" fillId="0" borderId="0" xfId="0" applyNumberFormat="1" applyAlignment="1">
      <alignment horizontal="left"/>
    </xf>
    <xf numFmtId="10" fontId="10" fillId="0" borderId="0" xfId="0" applyNumberFormat="1" applyFont="1" applyAlignment="1">
      <alignment horizontal="left"/>
    </xf>
    <xf numFmtId="10" fontId="3" fillId="2" borderId="0" xfId="0" applyNumberFormat="1" applyFont="1" applyFill="1" applyAlignment="1">
      <alignment horizontal="center" vertical="top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 wrapText="1"/>
    </xf>
    <xf numFmtId="37" fontId="11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/>
    </xf>
    <xf numFmtId="37" fontId="7" fillId="2" borderId="0" xfId="0" applyNumberFormat="1" applyFont="1" applyFill="1" applyAlignment="1">
      <alignment horizontal="right" vertical="center"/>
    </xf>
    <xf numFmtId="37" fontId="3" fillId="2" borderId="0" xfId="0" applyNumberFormat="1" applyFont="1" applyFill="1" applyAlignment="1">
      <alignment horizontal="right" vertical="center"/>
    </xf>
    <xf numFmtId="37" fontId="5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23" fillId="2" borderId="0" xfId="0" applyFont="1" applyFill="1" applyAlignment="1">
      <alignment vertical="center"/>
    </xf>
    <xf numFmtId="0" fontId="21" fillId="2" borderId="0" xfId="0" applyFont="1" applyFill="1" applyAlignment="1">
      <alignment vertical="center" wrapText="1" readingOrder="2"/>
    </xf>
    <xf numFmtId="0" fontId="22" fillId="2" borderId="0" xfId="0" applyFont="1" applyFill="1" applyAlignment="1">
      <alignment horizontal="center" vertical="center" wrapText="1" readingOrder="2"/>
    </xf>
    <xf numFmtId="165" fontId="23" fillId="2" borderId="0" xfId="0" applyNumberFormat="1" applyFont="1" applyFill="1" applyAlignment="1">
      <alignment vertical="center" wrapText="1" readingOrder="2"/>
    </xf>
    <xf numFmtId="165" fontId="23" fillId="2" borderId="0" xfId="0" applyNumberFormat="1" applyFont="1" applyFill="1" applyAlignment="1">
      <alignment horizontal="center" vertical="center" wrapText="1" readingOrder="2"/>
    </xf>
    <xf numFmtId="0" fontId="24" fillId="2" borderId="0" xfId="0" applyFont="1" applyFill="1" applyAlignment="1">
      <alignment horizontal="left"/>
    </xf>
    <xf numFmtId="3" fontId="3" fillId="0" borderId="2" xfId="0" applyNumberFormat="1" applyFont="1" applyBorder="1" applyAlignment="1">
      <alignment horizontal="right" vertical="top"/>
    </xf>
    <xf numFmtId="3" fontId="3" fillId="2" borderId="0" xfId="0" applyNumberFormat="1" applyFont="1" applyFill="1" applyAlignment="1">
      <alignment horizontal="right" vertical="top"/>
    </xf>
    <xf numFmtId="0" fontId="7" fillId="0" borderId="0" xfId="0" applyFont="1" applyAlignment="1">
      <alignment horizontal="right"/>
    </xf>
    <xf numFmtId="0" fontId="24" fillId="2" borderId="0" xfId="0" applyFont="1" applyFill="1"/>
    <xf numFmtId="10" fontId="26" fillId="2" borderId="0" xfId="0" applyNumberFormat="1" applyFont="1" applyFill="1" applyAlignment="1">
      <alignment vertical="center" wrapText="1" readingOrder="2"/>
    </xf>
    <xf numFmtId="10" fontId="27" fillId="2" borderId="0" xfId="0" applyNumberFormat="1" applyFont="1" applyFill="1"/>
    <xf numFmtId="10" fontId="2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37" fontId="10" fillId="2" borderId="0" xfId="0" applyNumberFormat="1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/>
    </xf>
    <xf numFmtId="10" fontId="3" fillId="2" borderId="4" xfId="0" applyNumberFormat="1" applyFont="1" applyFill="1" applyBorder="1" applyAlignment="1">
      <alignment horizontal="center" vertical="top"/>
    </xf>
    <xf numFmtId="9" fontId="2" fillId="2" borderId="5" xfId="0" applyNumberFormat="1" applyFont="1" applyFill="1" applyBorder="1" applyAlignment="1">
      <alignment horizontal="center" vertical="top"/>
    </xf>
    <xf numFmtId="10" fontId="15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10" fontId="3" fillId="2" borderId="0" xfId="0" applyNumberFormat="1" applyFont="1" applyFill="1" applyAlignment="1">
      <alignment horizontal="center" vertical="center"/>
    </xf>
    <xf numFmtId="3" fontId="28" fillId="0" borderId="0" xfId="0" applyNumberFormat="1" applyFont="1" applyAlignment="1">
      <alignment horizontal="left"/>
    </xf>
    <xf numFmtId="3" fontId="2" fillId="2" borderId="5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right" vertical="top"/>
    </xf>
    <xf numFmtId="10" fontId="7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3" fontId="7" fillId="2" borderId="0" xfId="0" applyNumberFormat="1" applyFont="1" applyFill="1" applyAlignment="1">
      <alignment horizontal="left"/>
    </xf>
    <xf numFmtId="3" fontId="25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2" fillId="0" borderId="10" xfId="0" applyNumberFormat="1" applyFont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10" fontId="2" fillId="2" borderId="10" xfId="0" applyNumberFormat="1" applyFont="1" applyFill="1" applyBorder="1" applyAlignment="1">
      <alignment horizontal="center" vertical="center"/>
    </xf>
    <xf numFmtId="38" fontId="2" fillId="0" borderId="10" xfId="0" applyNumberFormat="1" applyFont="1" applyBorder="1" applyAlignment="1">
      <alignment horizontal="center" vertical="center"/>
    </xf>
    <xf numFmtId="3" fontId="3" fillId="2" borderId="7" xfId="0" applyNumberFormat="1" applyFont="1" applyFill="1" applyBorder="1" applyAlignment="1">
      <alignment vertical="center" wrapText="1" readingOrder="2"/>
    </xf>
    <xf numFmtId="0" fontId="3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 wrapText="1" readingOrder="2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0" applyNumberFormat="1" applyFont="1" applyFill="1" applyAlignment="1">
      <alignment horizontal="center" vertical="center" wrapText="1" readingOrder="2"/>
    </xf>
    <xf numFmtId="164" fontId="3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 readingOrder="2"/>
    </xf>
    <xf numFmtId="3" fontId="3" fillId="2" borderId="0" xfId="0" applyNumberFormat="1" applyFont="1" applyFill="1" applyAlignment="1">
      <alignment horizontal="center" vertical="top"/>
    </xf>
    <xf numFmtId="3" fontId="2" fillId="2" borderId="5" xfId="0" applyNumberFormat="1" applyFont="1" applyFill="1" applyBorder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0" fontId="20" fillId="2" borderId="0" xfId="0" applyFont="1" applyFill="1" applyAlignment="1">
      <alignment horizontal="center"/>
    </xf>
    <xf numFmtId="3" fontId="8" fillId="0" borderId="0" xfId="0" applyNumberFormat="1" applyFont="1" applyAlignment="1">
      <alignment horizontal="left"/>
    </xf>
    <xf numFmtId="0" fontId="7" fillId="2" borderId="6" xfId="0" applyFont="1" applyFill="1" applyBorder="1" applyAlignment="1">
      <alignment horizontal="left"/>
    </xf>
    <xf numFmtId="9" fontId="7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top"/>
    </xf>
    <xf numFmtId="9" fontId="3" fillId="2" borderId="0" xfId="0" applyNumberFormat="1" applyFont="1" applyFill="1" applyAlignment="1">
      <alignment horizontal="center" vertical="top"/>
    </xf>
    <xf numFmtId="164" fontId="3" fillId="2" borderId="0" xfId="0" applyNumberFormat="1" applyFont="1" applyFill="1" applyAlignment="1">
      <alignment horizontal="center" vertical="top"/>
    </xf>
    <xf numFmtId="164" fontId="7" fillId="2" borderId="0" xfId="0" applyNumberFormat="1" applyFont="1" applyFill="1" applyAlignment="1">
      <alignment horizontal="center"/>
    </xf>
    <xf numFmtId="0" fontId="23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 wrapText="1" readingOrder="2"/>
    </xf>
    <xf numFmtId="165" fontId="29" fillId="2" borderId="0" xfId="0" applyNumberFormat="1" applyFont="1" applyFill="1" applyAlignment="1">
      <alignment horizontal="center" vertical="center" wrapText="1" readingOrder="2"/>
    </xf>
    <xf numFmtId="0" fontId="24" fillId="2" borderId="0" xfId="0" applyFont="1" applyFill="1" applyAlignment="1">
      <alignment horizontal="center"/>
    </xf>
    <xf numFmtId="37" fontId="7" fillId="2" borderId="0" xfId="0" applyNumberFormat="1" applyFont="1" applyFill="1" applyAlignment="1">
      <alignment horizontal="left"/>
    </xf>
    <xf numFmtId="0" fontId="0" fillId="2" borderId="0" xfId="0" applyFill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3" fontId="3" fillId="2" borderId="0" xfId="0" applyNumberFormat="1" applyFont="1" applyFill="1" applyAlignment="1">
      <alignment horizontal="right" vertical="center"/>
    </xf>
    <xf numFmtId="10" fontId="7" fillId="2" borderId="0" xfId="0" applyNumberFormat="1" applyFont="1" applyFill="1" applyAlignment="1">
      <alignment horizontal="right" vertical="center"/>
    </xf>
    <xf numFmtId="10" fontId="0" fillId="2" borderId="0" xfId="0" applyNumberFormat="1" applyFill="1" applyAlignment="1">
      <alignment horizontal="left"/>
    </xf>
    <xf numFmtId="10" fontId="21" fillId="2" borderId="0" xfId="0" applyNumberFormat="1" applyFont="1" applyFill="1" applyAlignment="1">
      <alignment vertical="center" wrapText="1" readingOrder="2"/>
    </xf>
    <xf numFmtId="10" fontId="23" fillId="2" borderId="0" xfId="0" applyNumberFormat="1" applyFont="1" applyFill="1" applyAlignment="1">
      <alignment horizontal="center" vertical="center" wrapText="1" readingOrder="2"/>
    </xf>
    <xf numFmtId="10" fontId="24" fillId="2" borderId="0" xfId="0" applyNumberFormat="1" applyFont="1" applyFill="1"/>
    <xf numFmtId="10" fontId="24" fillId="2" borderId="0" xfId="0" applyNumberFormat="1" applyFont="1" applyFill="1" applyAlignment="1">
      <alignment horizontal="left"/>
    </xf>
    <xf numFmtId="3" fontId="21" fillId="2" borderId="0" xfId="0" applyNumberFormat="1" applyFont="1" applyFill="1" applyAlignment="1">
      <alignment vertical="center" wrapText="1" readingOrder="2"/>
    </xf>
    <xf numFmtId="3" fontId="23" fillId="2" borderId="0" xfId="0" applyNumberFormat="1" applyFont="1" applyFill="1" applyAlignment="1">
      <alignment vertical="center" wrapText="1" readingOrder="2"/>
    </xf>
    <xf numFmtId="3" fontId="19" fillId="2" borderId="0" xfId="0" applyNumberFormat="1" applyFont="1" applyFill="1" applyAlignment="1">
      <alignment horizontal="center" vertical="center" wrapText="1" readingOrder="2"/>
    </xf>
    <xf numFmtId="3" fontId="24" fillId="2" borderId="0" xfId="0" applyNumberFormat="1" applyFont="1" applyFill="1"/>
    <xf numFmtId="3" fontId="24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3" fontId="6" fillId="2" borderId="0" xfId="0" applyNumberFormat="1" applyFont="1" applyFill="1" applyAlignment="1">
      <alignment horizontal="center" vertical="top"/>
    </xf>
    <xf numFmtId="4" fontId="3" fillId="0" borderId="5" xfId="0" applyNumberFormat="1" applyFont="1" applyBorder="1" applyAlignment="1">
      <alignment horizontal="right" vertical="top"/>
    </xf>
    <xf numFmtId="38" fontId="3" fillId="0" borderId="0" xfId="0" applyNumberFormat="1" applyFont="1" applyAlignment="1">
      <alignment horizontal="right" vertical="center"/>
    </xf>
    <xf numFmtId="3" fontId="32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top"/>
    </xf>
    <xf numFmtId="3" fontId="2" fillId="2" borderId="0" xfId="0" applyNumberFormat="1" applyFont="1" applyFill="1" applyAlignment="1">
      <alignment horizontal="center" vertical="center"/>
    </xf>
    <xf numFmtId="3" fontId="2" fillId="0" borderId="10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3" fontId="2" fillId="0" borderId="8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0" fontId="2" fillId="0" borderId="9" xfId="0" applyNumberFormat="1" applyFont="1" applyBorder="1" applyAlignment="1">
      <alignment horizontal="center" vertical="center"/>
    </xf>
    <xf numFmtId="10" fontId="10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34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38" fontId="2" fillId="0" borderId="5" xfId="0" applyNumberFormat="1" applyFont="1" applyBorder="1" applyAlignment="1">
      <alignment horizontal="center" vertical="center"/>
    </xf>
    <xf numFmtId="37" fontId="7" fillId="0" borderId="0" xfId="0" applyNumberFormat="1" applyFont="1" applyAlignment="1">
      <alignment horizontal="right" vertical="center"/>
    </xf>
    <xf numFmtId="37" fontId="3" fillId="0" borderId="0" xfId="0" applyNumberFormat="1" applyFont="1" applyAlignment="1">
      <alignment horizontal="right" vertical="center"/>
    </xf>
    <xf numFmtId="37" fontId="2" fillId="0" borderId="5" xfId="0" applyNumberFormat="1" applyFont="1" applyBorder="1" applyAlignment="1">
      <alignment horizontal="center" vertical="center"/>
    </xf>
    <xf numFmtId="37" fontId="10" fillId="0" borderId="0" xfId="0" applyNumberFormat="1" applyFont="1" applyAlignment="1">
      <alignment horizontal="center" vertical="center"/>
    </xf>
    <xf numFmtId="37" fontId="2" fillId="0" borderId="5" xfId="0" applyNumberFormat="1" applyFont="1" applyBorder="1" applyAlignment="1">
      <alignment vertical="center"/>
    </xf>
    <xf numFmtId="37" fontId="2" fillId="0" borderId="5" xfId="0" applyNumberFormat="1" applyFont="1" applyBorder="1" applyAlignment="1">
      <alignment horizontal="right" vertical="center"/>
    </xf>
    <xf numFmtId="0" fontId="0" fillId="2" borderId="0" xfId="0" applyFill="1" applyAlignment="1">
      <alignment horizontal="left" vertical="center"/>
    </xf>
    <xf numFmtId="166" fontId="7" fillId="0" borderId="0" xfId="0" applyNumberFormat="1" applyFont="1" applyAlignment="1">
      <alignment horizontal="left"/>
    </xf>
    <xf numFmtId="166" fontId="7" fillId="2" borderId="0" xfId="0" applyNumberFormat="1" applyFont="1" applyFill="1" applyAlignment="1">
      <alignment horizontal="left"/>
    </xf>
    <xf numFmtId="166" fontId="0" fillId="0" borderId="0" xfId="0" applyNumberFormat="1"/>
    <xf numFmtId="166" fontId="3" fillId="0" borderId="0" xfId="0" applyNumberFormat="1" applyFont="1" applyAlignment="1">
      <alignment vertical="top"/>
    </xf>
    <xf numFmtId="166" fontId="2" fillId="2" borderId="5" xfId="0" applyNumberFormat="1" applyFont="1" applyFill="1" applyBorder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166" fontId="2" fillId="0" borderId="5" xfId="0" applyNumberFormat="1" applyFont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left"/>
    </xf>
    <xf numFmtId="166" fontId="7" fillId="0" borderId="2" xfId="0" applyNumberFormat="1" applyFont="1" applyBorder="1" applyAlignment="1">
      <alignment horizontal="left"/>
    </xf>
    <xf numFmtId="166" fontId="0" fillId="0" borderId="0" xfId="0" applyNumberFormat="1" applyAlignment="1">
      <alignment horizontal="center"/>
    </xf>
    <xf numFmtId="166" fontId="31" fillId="0" borderId="0" xfId="0" applyNumberFormat="1" applyFont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10" fontId="6" fillId="2" borderId="2" xfId="0" applyNumberFormat="1" applyFont="1" applyFill="1" applyBorder="1" applyAlignment="1">
      <alignment horizontal="center" vertical="top"/>
    </xf>
    <xf numFmtId="10" fontId="2" fillId="2" borderId="5" xfId="0" applyNumberFormat="1" applyFont="1" applyFill="1" applyBorder="1" applyAlignment="1">
      <alignment horizontal="center" vertical="top"/>
    </xf>
    <xf numFmtId="37" fontId="3" fillId="0" borderId="0" xfId="0" applyNumberFormat="1" applyFont="1" applyAlignment="1">
      <alignment horizontal="center" vertical="center"/>
    </xf>
    <xf numFmtId="38" fontId="4" fillId="0" borderId="3" xfId="0" applyNumberFormat="1" applyFont="1" applyBorder="1" applyAlignment="1">
      <alignment horizontal="center" vertical="center" wrapText="1"/>
    </xf>
    <xf numFmtId="38" fontId="5" fillId="0" borderId="2" xfId="0" applyNumberFormat="1" applyFont="1" applyBorder="1" applyAlignment="1">
      <alignment horizontal="right" vertical="center"/>
    </xf>
    <xf numFmtId="38" fontId="5" fillId="0" borderId="0" xfId="0" applyNumberFormat="1" applyFont="1" applyAlignment="1">
      <alignment horizontal="right" vertical="center"/>
    </xf>
    <xf numFmtId="38" fontId="33" fillId="0" borderId="5" xfId="0" applyNumberFormat="1" applyFont="1" applyBorder="1" applyAlignment="1">
      <alignment horizontal="center" vertical="center"/>
    </xf>
    <xf numFmtId="38" fontId="34" fillId="2" borderId="0" xfId="0" applyNumberFormat="1" applyFont="1" applyFill="1" applyAlignment="1">
      <alignment horizontal="right"/>
    </xf>
    <xf numFmtId="38" fontId="2" fillId="2" borderId="3" xfId="0" applyNumberFormat="1" applyFont="1" applyFill="1" applyBorder="1" applyAlignment="1">
      <alignment horizontal="center" vertical="center" wrapText="1"/>
    </xf>
    <xf numFmtId="38" fontId="2" fillId="0" borderId="10" xfId="0" applyNumberFormat="1" applyFont="1" applyBorder="1" applyAlignment="1">
      <alignment vertical="center"/>
    </xf>
    <xf numFmtId="38" fontId="7" fillId="2" borderId="0" xfId="0" applyNumberFormat="1" applyFont="1" applyFill="1" applyAlignment="1">
      <alignment horizontal="left"/>
    </xf>
    <xf numFmtId="38" fontId="7" fillId="2" borderId="0" xfId="0" applyNumberFormat="1" applyFont="1" applyFill="1" applyAlignment="1">
      <alignment horizontal="right"/>
    </xf>
    <xf numFmtId="38" fontId="2" fillId="0" borderId="3" xfId="0" applyNumberFormat="1" applyFont="1" applyBorder="1" applyAlignment="1">
      <alignment horizontal="center" vertical="center" wrapText="1"/>
    </xf>
    <xf numFmtId="38" fontId="2" fillId="0" borderId="5" xfId="0" applyNumberFormat="1" applyFont="1" applyBorder="1" applyAlignment="1">
      <alignment horizontal="right" vertical="center"/>
    </xf>
    <xf numFmtId="38" fontId="7" fillId="0" borderId="0" xfId="0" applyNumberFormat="1" applyFont="1" applyAlignment="1">
      <alignment horizontal="left"/>
    </xf>
    <xf numFmtId="38" fontId="2" fillId="2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vertical="top"/>
    </xf>
    <xf numFmtId="38" fontId="2" fillId="2" borderId="5" xfId="0" applyNumberFormat="1" applyFont="1" applyFill="1" applyBorder="1" applyAlignment="1">
      <alignment horizontal="center" vertical="center"/>
    </xf>
    <xf numFmtId="38" fontId="7" fillId="2" borderId="0" xfId="0" applyNumberFormat="1" applyFont="1" applyFill="1" applyAlignment="1">
      <alignment horizontal="center" vertical="center"/>
    </xf>
    <xf numFmtId="38" fontId="4" fillId="2" borderId="5" xfId="0" applyNumberFormat="1" applyFont="1" applyFill="1" applyBorder="1" applyAlignment="1">
      <alignment horizontal="center" vertical="center"/>
    </xf>
    <xf numFmtId="38" fontId="0" fillId="0" borderId="0" xfId="0" applyNumberFormat="1"/>
    <xf numFmtId="38" fontId="10" fillId="2" borderId="0" xfId="0" applyNumberFormat="1" applyFont="1" applyFill="1" applyAlignment="1">
      <alignment horizontal="center" vertical="center"/>
    </xf>
    <xf numFmtId="38" fontId="7" fillId="2" borderId="2" xfId="0" applyNumberFormat="1" applyFont="1" applyFill="1" applyBorder="1" applyAlignment="1">
      <alignment horizontal="left" vertical="center"/>
    </xf>
    <xf numFmtId="38" fontId="7" fillId="2" borderId="0" xfId="0" applyNumberFormat="1" applyFont="1" applyFill="1" applyAlignment="1">
      <alignment horizontal="left" vertical="center"/>
    </xf>
    <xf numFmtId="38" fontId="2" fillId="2" borderId="3" xfId="0" applyNumberFormat="1" applyFont="1" applyFill="1" applyBorder="1" applyAlignment="1">
      <alignment horizontal="center" vertical="center"/>
    </xf>
    <xf numFmtId="38" fontId="4" fillId="2" borderId="8" xfId="0" applyNumberFormat="1" applyFont="1" applyFill="1" applyBorder="1" applyAlignment="1">
      <alignment vertical="center"/>
    </xf>
    <xf numFmtId="3" fontId="7" fillId="2" borderId="0" xfId="0" applyNumberFormat="1" applyFont="1" applyFill="1" applyAlignment="1">
      <alignment horizontal="left" vertical="center"/>
    </xf>
    <xf numFmtId="38" fontId="7" fillId="2" borderId="2" xfId="0" applyNumberFormat="1" applyFont="1" applyFill="1" applyBorder="1" applyAlignment="1">
      <alignment horizontal="left"/>
    </xf>
    <xf numFmtId="38" fontId="7" fillId="0" borderId="2" xfId="0" applyNumberFormat="1" applyFont="1" applyBorder="1" applyAlignment="1">
      <alignment horizontal="left"/>
    </xf>
    <xf numFmtId="38" fontId="2" fillId="0" borderId="3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left"/>
    </xf>
    <xf numFmtId="38" fontId="31" fillId="0" borderId="0" xfId="0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10" fontId="7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3" fontId="3" fillId="2" borderId="7" xfId="0" applyNumberFormat="1" applyFont="1" applyFill="1" applyBorder="1" applyAlignment="1">
      <alignment horizontal="center" vertical="center" wrapText="1" readingOrder="2"/>
    </xf>
    <xf numFmtId="3" fontId="3" fillId="2" borderId="0" xfId="0" applyNumberFormat="1" applyFont="1" applyFill="1" applyAlignment="1">
      <alignment horizontal="center" vertical="center" wrapText="1" readingOrder="2"/>
    </xf>
    <xf numFmtId="38" fontId="3" fillId="2" borderId="0" xfId="0" applyNumberFormat="1" applyFont="1" applyFill="1" applyAlignment="1">
      <alignment horizontal="right" vertical="center"/>
    </xf>
    <xf numFmtId="10" fontId="7" fillId="2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left"/>
    </xf>
    <xf numFmtId="10" fontId="8" fillId="2" borderId="0" xfId="0" applyNumberFormat="1" applyFont="1" applyFill="1" applyAlignment="1">
      <alignment horizontal="center" vertical="center"/>
    </xf>
    <xf numFmtId="38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vertical="top"/>
    </xf>
    <xf numFmtId="10" fontId="2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right" vertical="top"/>
    </xf>
    <xf numFmtId="166" fontId="0" fillId="2" borderId="0" xfId="0" applyNumberFormat="1" applyFill="1" applyAlignment="1">
      <alignment horizontal="left" vertical="center"/>
    </xf>
    <xf numFmtId="38" fontId="0" fillId="2" borderId="0" xfId="0" applyNumberForma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10" fontId="2" fillId="2" borderId="0" xfId="0" applyNumberFormat="1" applyFont="1" applyFill="1" applyAlignment="1">
      <alignment vertical="center"/>
    </xf>
    <xf numFmtId="3" fontId="28" fillId="2" borderId="0" xfId="0" applyNumberFormat="1" applyFont="1" applyFill="1" applyAlignment="1">
      <alignment horizontal="left"/>
    </xf>
    <xf numFmtId="166" fontId="3" fillId="2" borderId="0" xfId="0" applyNumberFormat="1" applyFont="1" applyFill="1" applyAlignment="1">
      <alignment horizontal="right" vertical="center"/>
    </xf>
    <xf numFmtId="3" fontId="2" fillId="0" borderId="10" xfId="0" applyNumberFormat="1" applyFont="1" applyBorder="1" applyAlignment="1">
      <alignment horizontal="right" vertical="top"/>
    </xf>
    <xf numFmtId="9" fontId="2" fillId="2" borderId="3" xfId="2" applyFont="1" applyFill="1" applyBorder="1" applyAlignment="1">
      <alignment horizontal="center" vertical="center" wrapText="1"/>
    </xf>
    <xf numFmtId="9" fontId="7" fillId="2" borderId="0" xfId="2" applyFont="1" applyFill="1" applyAlignment="1">
      <alignment horizontal="left"/>
    </xf>
    <xf numFmtId="10" fontId="2" fillId="2" borderId="3" xfId="2" applyNumberFormat="1" applyFont="1" applyFill="1" applyBorder="1" applyAlignment="1">
      <alignment horizontal="center" vertical="center" wrapText="1"/>
    </xf>
    <xf numFmtId="10" fontId="3" fillId="2" borderId="0" xfId="2" applyNumberFormat="1" applyFont="1" applyFill="1" applyBorder="1" applyAlignment="1">
      <alignment horizontal="right" vertical="top"/>
    </xf>
    <xf numFmtId="10" fontId="11" fillId="2" borderId="0" xfId="2" applyNumberFormat="1" applyFont="1" applyFill="1" applyAlignment="1">
      <alignment horizontal="right" vertical="top"/>
    </xf>
    <xf numFmtId="10" fontId="2" fillId="2" borderId="5" xfId="2" applyNumberFormat="1" applyFont="1" applyFill="1" applyBorder="1" applyAlignment="1">
      <alignment horizontal="center" vertical="center"/>
    </xf>
    <xf numFmtId="10" fontId="7" fillId="2" borderId="0" xfId="2" applyNumberFormat="1" applyFont="1" applyFill="1" applyAlignment="1">
      <alignment horizontal="left"/>
    </xf>
    <xf numFmtId="10" fontId="3" fillId="2" borderId="0" xfId="2" applyNumberFormat="1" applyFont="1" applyFill="1" applyAlignment="1">
      <alignment horizontal="right" vertical="top"/>
    </xf>
    <xf numFmtId="9" fontId="16" fillId="2" borderId="3" xfId="2" applyFont="1" applyFill="1" applyBorder="1" applyAlignment="1">
      <alignment horizontal="center" vertical="center" wrapText="1"/>
    </xf>
    <xf numFmtId="9" fontId="8" fillId="2" borderId="0" xfId="2" applyFont="1" applyFill="1" applyAlignment="1">
      <alignment horizontal="left"/>
    </xf>
    <xf numFmtId="0" fontId="3" fillId="0" borderId="0" xfId="0" applyFont="1" applyAlignment="1">
      <alignment horizontal="right" vertical="center"/>
    </xf>
    <xf numFmtId="9" fontId="3" fillId="0" borderId="0" xfId="2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 wrapText="1" readingOrder="2"/>
    </xf>
    <xf numFmtId="38" fontId="2" fillId="0" borderId="12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10" fontId="11" fillId="2" borderId="0" xfId="2" applyNumberFormat="1" applyFont="1" applyFill="1" applyBorder="1" applyAlignment="1">
      <alignment horizontal="right" vertical="top"/>
    </xf>
    <xf numFmtId="0" fontId="31" fillId="0" borderId="0" xfId="0" applyFont="1" applyAlignment="1">
      <alignment vertical="center"/>
    </xf>
    <xf numFmtId="3" fontId="0" fillId="2" borderId="0" xfId="0" applyNumberFormat="1" applyFill="1" applyAlignment="1">
      <alignment horizontal="left"/>
    </xf>
    <xf numFmtId="38" fontId="2" fillId="2" borderId="0" xfId="0" applyNumberFormat="1" applyFont="1" applyFill="1" applyAlignment="1">
      <alignment horizontal="center" vertical="center"/>
    </xf>
    <xf numFmtId="3" fontId="24" fillId="2" borderId="0" xfId="0" applyNumberFormat="1" applyFont="1" applyFill="1" applyAlignment="1">
      <alignment horizontal="center"/>
    </xf>
    <xf numFmtId="10" fontId="3" fillId="0" borderId="0" xfId="2" applyNumberFormat="1" applyFont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7" fillId="2" borderId="7" xfId="0" applyFont="1" applyFill="1" applyBorder="1" applyAlignment="1">
      <alignment horizontal="left"/>
    </xf>
    <xf numFmtId="10" fontId="2" fillId="2" borderId="0" xfId="2" applyNumberFormat="1" applyFont="1" applyFill="1" applyBorder="1" applyAlignment="1">
      <alignment horizontal="center" vertical="center" wrapText="1"/>
    </xf>
    <xf numFmtId="10" fontId="2" fillId="2" borderId="0" xfId="2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right" vertical="center"/>
    </xf>
    <xf numFmtId="38" fontId="2" fillId="2" borderId="11" xfId="0" applyNumberFormat="1" applyFont="1" applyFill="1" applyBorder="1" applyAlignment="1">
      <alignment horizontal="center" vertical="center" wrapText="1"/>
    </xf>
    <xf numFmtId="38" fontId="2" fillId="0" borderId="10" xfId="0" applyNumberFormat="1" applyFont="1" applyBorder="1" applyAlignment="1">
      <alignment horizontal="right" vertical="center"/>
    </xf>
    <xf numFmtId="3" fontId="7" fillId="3" borderId="0" xfId="0" applyNumberFormat="1" applyFont="1" applyFill="1" applyAlignment="1">
      <alignment horizontal="left"/>
    </xf>
    <xf numFmtId="166" fontId="3" fillId="0" borderId="0" xfId="0" applyNumberFormat="1" applyFont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/>
    </xf>
    <xf numFmtId="3" fontId="7" fillId="4" borderId="0" xfId="0" applyNumberFormat="1" applyFont="1" applyFill="1" applyAlignment="1">
      <alignment horizontal="left"/>
    </xf>
    <xf numFmtId="167" fontId="7" fillId="2" borderId="0" xfId="3" applyNumberFormat="1" applyFont="1" applyFill="1" applyAlignment="1">
      <alignment horizontal="left"/>
    </xf>
    <xf numFmtId="167" fontId="7" fillId="2" borderId="0" xfId="0" applyNumberFormat="1" applyFont="1" applyFill="1" applyAlignment="1">
      <alignment horizontal="left"/>
    </xf>
    <xf numFmtId="38" fontId="2" fillId="0" borderId="10" xfId="0" applyNumberFormat="1" applyFont="1" applyBorder="1" applyAlignment="1">
      <alignment horizontal="center" vertical="top"/>
    </xf>
    <xf numFmtId="38" fontId="3" fillId="0" borderId="0" xfId="0" applyNumberFormat="1" applyFont="1" applyAlignment="1">
      <alignment vertical="center"/>
    </xf>
    <xf numFmtId="167" fontId="8" fillId="2" borderId="0" xfId="3" applyNumberFormat="1" applyFont="1" applyFill="1" applyAlignment="1">
      <alignment horizontal="left"/>
    </xf>
    <xf numFmtId="167" fontId="7" fillId="0" borderId="0" xfId="3" applyNumberFormat="1" applyFont="1" applyAlignment="1">
      <alignment horizontal="left"/>
    </xf>
    <xf numFmtId="167" fontId="0" fillId="2" borderId="0" xfId="3" applyNumberFormat="1" applyFont="1" applyFill="1" applyAlignment="1">
      <alignment horizontal="left"/>
    </xf>
    <xf numFmtId="3" fontId="6" fillId="2" borderId="7" xfId="0" applyNumberFormat="1" applyFont="1" applyFill="1" applyBorder="1" applyAlignment="1">
      <alignment horizontal="center" vertical="center"/>
    </xf>
    <xf numFmtId="38" fontId="3" fillId="2" borderId="0" xfId="0" applyNumberFormat="1" applyFont="1" applyFill="1" applyAlignment="1">
      <alignment horizontal="center" vertical="top"/>
    </xf>
    <xf numFmtId="43" fontId="3" fillId="0" borderId="0" xfId="3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10" fontId="3" fillId="2" borderId="0" xfId="2" applyNumberFormat="1" applyFont="1" applyFill="1" applyAlignment="1">
      <alignment horizontal="right" vertical="center"/>
    </xf>
    <xf numFmtId="10" fontId="16" fillId="2" borderId="5" xfId="2" applyNumberFormat="1" applyFont="1" applyFill="1" applyBorder="1" applyAlignment="1">
      <alignment horizontal="center" vertical="center"/>
    </xf>
    <xf numFmtId="3" fontId="19" fillId="2" borderId="0" xfId="0" applyNumberFormat="1" applyFont="1" applyFill="1" applyAlignment="1">
      <alignment horizontal="center" vertical="top"/>
    </xf>
    <xf numFmtId="0" fontId="19" fillId="2" borderId="0" xfId="0" applyFont="1" applyFill="1" applyAlignment="1">
      <alignment horizontal="left" vertical="top"/>
    </xf>
    <xf numFmtId="3" fontId="3" fillId="0" borderId="4" xfId="0" applyNumberFormat="1" applyFont="1" applyBorder="1" applyAlignment="1">
      <alignment horizontal="right" vertical="top"/>
    </xf>
    <xf numFmtId="3" fontId="7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7" fontId="3" fillId="0" borderId="0" xfId="3" applyNumberFormat="1" applyFont="1" applyAlignment="1">
      <alignment horizontal="left"/>
    </xf>
    <xf numFmtId="164" fontId="3" fillId="0" borderId="0" xfId="2" applyNumberFormat="1" applyFont="1" applyAlignment="1">
      <alignment horizontal="center" vertical="center"/>
    </xf>
    <xf numFmtId="10" fontId="3" fillId="0" borderId="0" xfId="0" applyNumberFormat="1" applyFont="1" applyAlignment="1">
      <alignment horizontal="right" vertical="top"/>
    </xf>
    <xf numFmtId="10" fontId="2" fillId="0" borderId="7" xfId="0" applyNumberFormat="1" applyFont="1" applyBorder="1" applyAlignment="1">
      <alignment horizontal="center" vertical="center" wrapText="1"/>
    </xf>
    <xf numFmtId="164" fontId="2" fillId="0" borderId="10" xfId="2" applyNumberFormat="1" applyFont="1" applyBorder="1" applyAlignment="1">
      <alignment horizontal="right"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167" fontId="3" fillId="0" borderId="0" xfId="3" applyNumberFormat="1" applyFont="1" applyAlignment="1">
      <alignment horizontal="right" vertical="center"/>
    </xf>
    <xf numFmtId="3" fontId="7" fillId="0" borderId="0" xfId="0" applyNumberFormat="1" applyFont="1" applyAlignment="1">
      <alignment horizontal="center"/>
    </xf>
    <xf numFmtId="10" fontId="6" fillId="2" borderId="0" xfId="2" applyNumberFormat="1" applyFont="1" applyFill="1" applyAlignment="1">
      <alignment horizontal="right" vertical="center"/>
    </xf>
    <xf numFmtId="38" fontId="3" fillId="2" borderId="0" xfId="0" applyNumberFormat="1" applyFont="1" applyFill="1" applyAlignment="1">
      <alignment horizontal="center" vertical="center"/>
    </xf>
    <xf numFmtId="38" fontId="4" fillId="2" borderId="8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 readingOrder="2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8" fontId="2" fillId="2" borderId="2" xfId="0" applyNumberFormat="1" applyFont="1" applyFill="1" applyBorder="1" applyAlignment="1">
      <alignment horizontal="center" vertical="center"/>
    </xf>
    <xf numFmtId="38" fontId="2" fillId="2" borderId="4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3" fontId="19" fillId="2" borderId="0" xfId="0" applyNumberFormat="1" applyFont="1" applyFill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25" fillId="0" borderId="0" xfId="0" applyNumberFormat="1" applyFont="1" applyAlignment="1">
      <alignment horizontal="center"/>
    </xf>
    <xf numFmtId="3" fontId="19" fillId="2" borderId="0" xfId="0" applyNumberFormat="1" applyFont="1" applyFill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readingOrder="2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2" borderId="0" xfId="0" applyNumberFormat="1" applyFont="1" applyFill="1" applyAlignment="1">
      <alignment horizontal="right" vertical="center" wrapText="1" readingOrder="2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0" fontId="16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top"/>
    </xf>
    <xf numFmtId="3" fontId="3" fillId="0" borderId="0" xfId="0" applyNumberFormat="1" applyFont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38" fontId="2" fillId="0" borderId="2" xfId="0" applyNumberFormat="1" applyFont="1" applyBorder="1" applyAlignment="1">
      <alignment horizontal="center" vertical="center"/>
    </xf>
    <xf numFmtId="38" fontId="2" fillId="0" borderId="4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vertical="center"/>
    </xf>
    <xf numFmtId="166" fontId="2" fillId="2" borderId="2" xfId="0" applyNumberFormat="1" applyFont="1" applyFill="1" applyBorder="1" applyAlignment="1">
      <alignment horizontal="center" vertical="center"/>
    </xf>
    <xf numFmtId="166" fontId="2" fillId="2" borderId="4" xfId="0" applyNumberFormat="1" applyFont="1" applyFill="1" applyBorder="1" applyAlignment="1">
      <alignment horizontal="center" vertical="center"/>
    </xf>
    <xf numFmtId="37" fontId="11" fillId="2" borderId="0" xfId="0" applyNumberFormat="1" applyFont="1" applyFill="1" applyAlignment="1">
      <alignment horizontal="right" vertical="center"/>
    </xf>
    <xf numFmtId="37" fontId="5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2" fillId="0" borderId="11" xfId="0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</cellXfs>
  <cellStyles count="4">
    <cellStyle name="Comma" xfId="3" builtinId="3"/>
    <cellStyle name="Normal" xfId="0" builtinId="0"/>
    <cellStyle name="Normal 2" xfId="1" xr:uid="{00000000-0005-0000-0000-000002000000}"/>
    <cellStyle name="Percent" xfId="2" builtinId="5"/>
  </cellStyles>
  <dxfs count="0"/>
  <tableStyles count="0" defaultTableStyle="TableStyleMedium9" defaultPivotStyle="PivotStyleLight16"/>
  <colors>
    <mruColors>
      <color rgb="FF31869B"/>
      <color rgb="FF006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1:C23"/>
  <sheetViews>
    <sheetView rightToLeft="1" tabSelected="1" view="pageBreakPreview" zoomScaleNormal="100" zoomScaleSheetLayoutView="100" workbookViewId="0">
      <selection activeCell="B6" sqref="B6"/>
    </sheetView>
  </sheetViews>
  <sheetFormatPr defaultRowHeight="12.75"/>
  <cols>
    <col min="1" max="1" width="21" customWidth="1"/>
    <col min="2" max="2" width="38" customWidth="1"/>
    <col min="3" max="3" width="36.5703125" customWidth="1"/>
  </cols>
  <sheetData>
    <row r="11" spans="1:3" ht="29.1" customHeight="1">
      <c r="A11" s="335"/>
      <c r="B11" s="335"/>
      <c r="C11" s="335"/>
    </row>
    <row r="12" spans="1:3" ht="21.75" customHeight="1">
      <c r="A12" s="335"/>
      <c r="B12" s="335"/>
      <c r="C12" s="335"/>
    </row>
    <row r="13" spans="1:3" ht="21.75" customHeight="1">
      <c r="A13" s="335"/>
      <c r="B13" s="335"/>
      <c r="C13" s="335"/>
    </row>
    <row r="14" spans="1:3" ht="28.5" customHeight="1"/>
    <row r="15" spans="1:3" ht="24.75">
      <c r="A15" s="48"/>
      <c r="B15" s="336"/>
      <c r="C15" s="48"/>
    </row>
    <row r="16" spans="1:3" ht="24.75">
      <c r="A16" s="48"/>
      <c r="B16" s="336"/>
      <c r="C16" s="48"/>
    </row>
    <row r="17" spans="1:3" ht="26.25">
      <c r="A17" s="334" t="s">
        <v>0</v>
      </c>
      <c r="B17" s="334"/>
      <c r="C17" s="334"/>
    </row>
    <row r="18" spans="1:3" ht="26.25">
      <c r="A18" s="334" t="s">
        <v>1</v>
      </c>
      <c r="B18" s="334"/>
      <c r="C18" s="334"/>
    </row>
    <row r="19" spans="1:3" ht="26.25">
      <c r="A19" s="334" t="s">
        <v>273</v>
      </c>
      <c r="B19" s="334"/>
      <c r="C19" s="334"/>
    </row>
    <row r="20" spans="1:3" ht="24.75">
      <c r="A20" s="48"/>
      <c r="B20" s="48"/>
      <c r="C20" s="48"/>
    </row>
    <row r="21" spans="1:3" ht="24.75">
      <c r="A21" s="48"/>
      <c r="B21" s="48"/>
      <c r="C21" s="48"/>
    </row>
    <row r="22" spans="1:3" ht="24.75">
      <c r="A22" s="48"/>
      <c r="B22" s="48"/>
      <c r="C22" s="48"/>
    </row>
    <row r="23" spans="1:3" ht="24.75">
      <c r="A23" s="48"/>
      <c r="B23" s="48"/>
      <c r="C23" s="48"/>
    </row>
  </sheetData>
  <mergeCells count="7">
    <mergeCell ref="A18:C18"/>
    <mergeCell ref="A19:C19"/>
    <mergeCell ref="A11:C11"/>
    <mergeCell ref="A12:C12"/>
    <mergeCell ref="A13:C13"/>
    <mergeCell ref="B15:B16"/>
    <mergeCell ref="A17:C17"/>
  </mergeCells>
  <pageMargins left="0.39" right="0.39" top="0.39" bottom="0.39" header="0" footer="0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  <pageSetUpPr fitToPage="1"/>
  </sheetPr>
  <dimension ref="A1:AF25"/>
  <sheetViews>
    <sheetView rightToLeft="1" view="pageBreakPreview" zoomScale="80" zoomScaleNormal="100" zoomScaleSheetLayoutView="80" workbookViewId="0">
      <selection activeCell="I15" sqref="I15"/>
    </sheetView>
  </sheetViews>
  <sheetFormatPr defaultColWidth="9.140625" defaultRowHeight="15"/>
  <cols>
    <col min="1" max="1" width="3.5703125" style="12" bestFit="1" customWidth="1"/>
    <col min="2" max="2" width="2.5703125" style="12" customWidth="1"/>
    <col min="3" max="3" width="23.42578125" style="12" customWidth="1"/>
    <col min="4" max="4" width="1.28515625" style="12" customWidth="1"/>
    <col min="5" max="5" width="12.140625" style="12" bestFit="1" customWidth="1"/>
    <col min="6" max="6" width="1" style="12" customWidth="1"/>
    <col min="7" max="7" width="16.7109375" style="12" bestFit="1" customWidth="1"/>
    <col min="8" max="8" width="1.28515625" style="12" customWidth="1"/>
    <col min="9" max="9" width="17.140625" style="12" customWidth="1"/>
    <col min="10" max="10" width="1.28515625" style="12" customWidth="1"/>
    <col min="11" max="11" width="11.140625" style="12" customWidth="1"/>
    <col min="12" max="12" width="1.28515625" style="12" customWidth="1"/>
    <col min="13" max="13" width="16.42578125" style="12" bestFit="1" customWidth="1"/>
    <col min="14" max="14" width="1" style="12" customWidth="1"/>
    <col min="15" max="15" width="12.7109375" style="12" customWidth="1"/>
    <col min="16" max="16" width="1.28515625" style="12" customWidth="1"/>
    <col min="17" max="17" width="15.7109375" style="12" bestFit="1" customWidth="1"/>
    <col min="18" max="18" width="1.28515625" style="12" customWidth="1"/>
    <col min="19" max="19" width="12.140625" style="12" bestFit="1" customWidth="1"/>
    <col min="20" max="20" width="1.28515625" style="12" customWidth="1"/>
    <col min="21" max="21" width="10.85546875" style="54" customWidth="1"/>
    <col min="22" max="22" width="1.28515625" style="54" customWidth="1"/>
    <col min="23" max="23" width="16.42578125" style="54" bestFit="1" customWidth="1"/>
    <col min="24" max="24" width="1.28515625" style="54" customWidth="1"/>
    <col min="25" max="25" width="16.42578125" style="54" customWidth="1"/>
    <col min="26" max="26" width="1.28515625" style="54" customWidth="1"/>
    <col min="27" max="27" width="12.140625" style="54" customWidth="1"/>
    <col min="28" max="28" width="0.28515625" style="12" customWidth="1"/>
    <col min="29" max="29" width="9.140625" style="12"/>
    <col min="30" max="30" width="9.140625" style="30"/>
    <col min="31" max="31" width="9.140625" style="12"/>
    <col min="32" max="32" width="7" style="12" hidden="1" customWidth="1"/>
    <col min="33" max="16384" width="9.140625" style="12"/>
  </cols>
  <sheetData>
    <row r="1" spans="1:32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</row>
    <row r="2" spans="1:32" ht="30" customHeight="1">
      <c r="A2" s="349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349"/>
      <c r="AA2" s="349"/>
    </row>
    <row r="3" spans="1:32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49"/>
    </row>
    <row r="4" spans="1:32" s="13" customFormat="1" ht="25.5">
      <c r="A4" s="350" t="s">
        <v>110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T4" s="350"/>
      <c r="U4" s="350"/>
      <c r="V4" s="350"/>
      <c r="W4" s="350"/>
      <c r="X4" s="350"/>
      <c r="Y4" s="350"/>
      <c r="Z4" s="350"/>
      <c r="AA4" s="350"/>
      <c r="AD4" s="44"/>
    </row>
    <row r="5" spans="1:32" s="13" customFormat="1" ht="25.5">
      <c r="A5" s="350" t="s">
        <v>111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D5" s="44"/>
    </row>
    <row r="6" spans="1:32" ht="24" customHeight="1">
      <c r="E6" s="341" t="s">
        <v>263</v>
      </c>
      <c r="F6" s="341"/>
      <c r="G6" s="341"/>
      <c r="H6" s="341"/>
      <c r="I6" s="341"/>
      <c r="J6" s="14"/>
      <c r="K6" s="341" t="s">
        <v>2</v>
      </c>
      <c r="L6" s="341"/>
      <c r="M6" s="341"/>
      <c r="N6" s="341"/>
      <c r="O6" s="341"/>
      <c r="P6" s="341"/>
      <c r="Q6" s="341"/>
      <c r="R6" s="14"/>
      <c r="S6" s="341" t="s">
        <v>276</v>
      </c>
      <c r="T6" s="341"/>
      <c r="U6" s="341"/>
      <c r="V6" s="341"/>
      <c r="W6" s="341"/>
      <c r="X6" s="341"/>
      <c r="Y6" s="341"/>
      <c r="Z6" s="341"/>
      <c r="AA6" s="341"/>
    </row>
    <row r="7" spans="1:32" ht="21.75" customHeight="1">
      <c r="E7" s="339" t="s">
        <v>6</v>
      </c>
      <c r="F7" s="15"/>
      <c r="G7" s="339" t="s">
        <v>7</v>
      </c>
      <c r="H7" s="15"/>
      <c r="I7" s="339" t="s">
        <v>8</v>
      </c>
      <c r="J7" s="14"/>
      <c r="K7" s="348" t="s">
        <v>3</v>
      </c>
      <c r="L7" s="348"/>
      <c r="M7" s="348"/>
      <c r="N7" s="15"/>
      <c r="O7" s="348" t="s">
        <v>4</v>
      </c>
      <c r="P7" s="348"/>
      <c r="Q7" s="348"/>
      <c r="R7" s="14"/>
      <c r="S7" s="339" t="s">
        <v>6</v>
      </c>
      <c r="T7" s="15"/>
      <c r="U7" s="344" t="s">
        <v>10</v>
      </c>
      <c r="V7" s="94"/>
      <c r="W7" s="340" t="s">
        <v>7</v>
      </c>
      <c r="X7" s="94"/>
      <c r="Y7" s="340" t="s">
        <v>8</v>
      </c>
      <c r="Z7" s="94"/>
      <c r="AA7" s="344" t="s">
        <v>11</v>
      </c>
    </row>
    <row r="8" spans="1:32" ht="27" customHeight="1">
      <c r="A8" s="341" t="s">
        <v>5</v>
      </c>
      <c r="B8" s="341"/>
      <c r="C8" s="341"/>
      <c r="E8" s="341"/>
      <c r="F8" s="14"/>
      <c r="G8" s="341"/>
      <c r="H8" s="14"/>
      <c r="I8" s="341"/>
      <c r="J8" s="14"/>
      <c r="K8" s="2" t="s">
        <v>6</v>
      </c>
      <c r="L8" s="15"/>
      <c r="M8" s="2" t="s">
        <v>7</v>
      </c>
      <c r="N8" s="14"/>
      <c r="O8" s="2" t="s">
        <v>6</v>
      </c>
      <c r="P8" s="15"/>
      <c r="Q8" s="2" t="s">
        <v>9</v>
      </c>
      <c r="R8" s="14"/>
      <c r="S8" s="341"/>
      <c r="T8" s="14"/>
      <c r="U8" s="345"/>
      <c r="V8" s="62"/>
      <c r="W8" s="324"/>
      <c r="X8" s="62"/>
      <c r="Y8" s="324"/>
      <c r="Z8" s="62"/>
      <c r="AA8" s="345"/>
    </row>
    <row r="9" spans="1:32" s="23" customFormat="1" ht="35.1" customHeight="1">
      <c r="A9" s="343" t="s">
        <v>195</v>
      </c>
      <c r="B9" s="343"/>
      <c r="C9" s="343"/>
      <c r="E9" s="42">
        <v>837499</v>
      </c>
      <c r="F9" s="76"/>
      <c r="G9" s="42">
        <v>3712372704</v>
      </c>
      <c r="I9" s="42">
        <v>3581718322.0662999</v>
      </c>
      <c r="K9" s="24">
        <v>0</v>
      </c>
      <c r="M9" s="24">
        <v>0</v>
      </c>
      <c r="O9" s="69">
        <v>0</v>
      </c>
      <c r="P9"/>
      <c r="Q9" s="69">
        <v>0</v>
      </c>
      <c r="S9" s="24">
        <v>837499</v>
      </c>
      <c r="U9" s="42">
        <v>4960</v>
      </c>
      <c r="V9" s="76"/>
      <c r="W9" s="42">
        <v>3712372704</v>
      </c>
      <c r="X9" s="76"/>
      <c r="Y9" s="42">
        <v>4121884658.3407998</v>
      </c>
      <c r="Z9" s="76"/>
      <c r="AA9" s="87">
        <f>Y9/AF$11</f>
        <v>6.3566521622027833E-5</v>
      </c>
      <c r="AC9" s="43"/>
      <c r="AD9" s="92"/>
    </row>
    <row r="10" spans="1:32" s="23" customFormat="1" ht="35.1" customHeight="1">
      <c r="A10" s="342" t="s">
        <v>264</v>
      </c>
      <c r="B10" s="342"/>
      <c r="C10" s="342"/>
      <c r="E10" s="42">
        <v>258421</v>
      </c>
      <c r="F10" s="76"/>
      <c r="G10" s="42">
        <v>5903958513</v>
      </c>
      <c r="I10" s="42">
        <v>7574747403.4918003</v>
      </c>
      <c r="K10" s="24">
        <v>400000</v>
      </c>
      <c r="M10" s="24">
        <v>11843230904</v>
      </c>
      <c r="O10" s="36">
        <v>0</v>
      </c>
      <c r="P10"/>
      <c r="Q10" s="36">
        <v>0</v>
      </c>
      <c r="S10" s="24">
        <v>658421</v>
      </c>
      <c r="U10" s="42">
        <v>26210</v>
      </c>
      <c r="V10" s="76"/>
      <c r="W10" s="42">
        <v>17747189417</v>
      </c>
      <c r="X10" s="76"/>
      <c r="Y10" s="42">
        <v>17123816142.610701</v>
      </c>
      <c r="Z10" s="76"/>
      <c r="AA10" s="87">
        <f t="shared" ref="AA10:AA14" si="0">Y10/AF$11</f>
        <v>2.6407857553176938E-4</v>
      </c>
      <c r="AC10" s="43"/>
      <c r="AD10" s="92"/>
    </row>
    <row r="11" spans="1:32" s="23" customFormat="1" ht="35.1" customHeight="1">
      <c r="A11" s="337" t="s">
        <v>225</v>
      </c>
      <c r="B11" s="337"/>
      <c r="C11" s="337"/>
      <c r="E11" s="42">
        <v>435000</v>
      </c>
      <c r="F11" s="76"/>
      <c r="G11" s="42">
        <v>7501782408</v>
      </c>
      <c r="I11" s="42">
        <v>11395228680</v>
      </c>
      <c r="K11" s="24">
        <v>1015000</v>
      </c>
      <c r="M11" s="24">
        <v>0</v>
      </c>
      <c r="O11" s="36">
        <v>-1</v>
      </c>
      <c r="P11"/>
      <c r="Q11" s="36">
        <v>1</v>
      </c>
      <c r="S11" s="24">
        <v>1449999</v>
      </c>
      <c r="U11" s="42">
        <v>9630</v>
      </c>
      <c r="V11" s="76"/>
      <c r="W11" s="42">
        <v>7501777234</v>
      </c>
      <c r="X11" s="76"/>
      <c r="Y11" s="42">
        <v>13855552589.439899</v>
      </c>
      <c r="Z11" s="76"/>
      <c r="AA11" s="87">
        <f t="shared" si="0"/>
        <v>2.136763534805719E-4</v>
      </c>
      <c r="AC11" s="43"/>
      <c r="AD11" s="92"/>
      <c r="AF11" s="307">
        <v>64843640223857</v>
      </c>
    </row>
    <row r="12" spans="1:32" s="23" customFormat="1" ht="35.1" customHeight="1">
      <c r="A12" s="337" t="s">
        <v>172</v>
      </c>
      <c r="B12" s="337"/>
      <c r="C12" s="337"/>
      <c r="E12" s="42">
        <v>2284</v>
      </c>
      <c r="F12" s="76"/>
      <c r="G12" s="42">
        <v>11586051</v>
      </c>
      <c r="I12" s="42">
        <v>21756908.927999999</v>
      </c>
      <c r="K12" s="24">
        <v>0</v>
      </c>
      <c r="M12" s="24">
        <v>0</v>
      </c>
      <c r="O12" s="36">
        <v>0</v>
      </c>
      <c r="P12"/>
      <c r="Q12" s="36">
        <v>0</v>
      </c>
      <c r="S12" s="24">
        <v>2284</v>
      </c>
      <c r="U12" s="42">
        <v>11782</v>
      </c>
      <c r="V12" s="76"/>
      <c r="W12" s="42">
        <v>11586051</v>
      </c>
      <c r="X12" s="76"/>
      <c r="Y12" s="42">
        <v>26702073.019760001</v>
      </c>
      <c r="Z12" s="76"/>
      <c r="AA12" s="87">
        <f t="shared" si="0"/>
        <v>4.1179170274181932E-7</v>
      </c>
      <c r="AC12" s="43"/>
      <c r="AD12" s="92"/>
    </row>
    <row r="13" spans="1:32" s="23" customFormat="1" ht="35.1" customHeight="1">
      <c r="A13" s="337" t="s">
        <v>274</v>
      </c>
      <c r="B13" s="337"/>
      <c r="C13" s="337"/>
      <c r="E13" s="42">
        <v>0</v>
      </c>
      <c r="F13" s="76"/>
      <c r="G13" s="42">
        <v>0</v>
      </c>
      <c r="I13" s="42">
        <v>0</v>
      </c>
      <c r="K13" s="24">
        <v>3910000</v>
      </c>
      <c r="M13" s="24">
        <v>37599962138</v>
      </c>
      <c r="O13" s="36">
        <v>0</v>
      </c>
      <c r="P13"/>
      <c r="Q13" s="36">
        <v>0</v>
      </c>
      <c r="S13" s="24">
        <v>3910000</v>
      </c>
      <c r="U13" s="42">
        <v>11380</v>
      </c>
      <c r="V13" s="76"/>
      <c r="W13" s="42">
        <v>37599962138</v>
      </c>
      <c r="X13" s="76"/>
      <c r="Y13" s="42">
        <v>44151847466</v>
      </c>
      <c r="Z13" s="76"/>
      <c r="AA13" s="87">
        <f t="shared" si="0"/>
        <v>6.8089711363483632E-4</v>
      </c>
      <c r="AC13" s="43"/>
      <c r="AD13" s="92"/>
    </row>
    <row r="14" spans="1:32" s="23" customFormat="1" ht="35.1" customHeight="1">
      <c r="A14" s="342" t="s">
        <v>275</v>
      </c>
      <c r="B14" s="342"/>
      <c r="C14" s="342"/>
      <c r="E14" s="42">
        <v>0</v>
      </c>
      <c r="F14" s="76"/>
      <c r="G14" s="42">
        <v>0</v>
      </c>
      <c r="I14" s="42">
        <v>0</v>
      </c>
      <c r="K14" s="24">
        <v>375000</v>
      </c>
      <c r="M14" s="24">
        <v>6786646575</v>
      </c>
      <c r="O14" s="306">
        <v>0</v>
      </c>
      <c r="P14"/>
      <c r="Q14" s="306">
        <v>0</v>
      </c>
      <c r="S14" s="24">
        <v>375000</v>
      </c>
      <c r="U14" s="42">
        <v>28680</v>
      </c>
      <c r="V14" s="76"/>
      <c r="W14" s="42">
        <v>6786646575</v>
      </c>
      <c r="X14" s="76"/>
      <c r="Y14" s="42">
        <v>10671863850</v>
      </c>
      <c r="Z14" s="76"/>
      <c r="AA14" s="87">
        <f t="shared" si="0"/>
        <v>1.6457841992149067E-4</v>
      </c>
      <c r="AC14" s="43"/>
      <c r="AD14" s="92"/>
    </row>
    <row r="15" spans="1:32" s="25" customFormat="1" ht="35.1" customHeight="1" thickBot="1">
      <c r="A15" s="339" t="s">
        <v>12</v>
      </c>
      <c r="B15" s="339"/>
      <c r="C15" s="339"/>
      <c r="D15" s="11"/>
      <c r="E15" s="98">
        <f>SUM(E9:E14)</f>
        <v>1533204</v>
      </c>
      <c r="G15" s="98">
        <f>SUM(G9:G14)</f>
        <v>17129699676</v>
      </c>
      <c r="I15" s="98">
        <f>SUM(I9:I14)</f>
        <v>22573451314.486099</v>
      </c>
      <c r="K15" s="98">
        <f>SUM(K9:K14)</f>
        <v>5700000</v>
      </c>
      <c r="M15" s="98">
        <f>SUM(M9:M14)</f>
        <v>56229839617</v>
      </c>
      <c r="O15" s="101">
        <f>SUM(O9:O14)</f>
        <v>-1</v>
      </c>
      <c r="Q15" s="98">
        <f>SUM(Q9:Q14)</f>
        <v>1</v>
      </c>
      <c r="S15" s="98">
        <f>SUM(S9:S14)</f>
        <v>7233203</v>
      </c>
      <c r="U15" s="149"/>
      <c r="V15" s="90"/>
      <c r="W15" s="99">
        <f>SUM(W9:W14)</f>
        <v>73359534119</v>
      </c>
      <c r="X15" s="90"/>
      <c r="Y15" s="99">
        <f>SUM(Y9:Y14)</f>
        <v>89951666779.411163</v>
      </c>
      <c r="Z15" s="90"/>
      <c r="AA15" s="100">
        <f>SUM(AA9:AA14)</f>
        <v>1.3872087758934381E-3</v>
      </c>
      <c r="AD15" s="93"/>
    </row>
    <row r="16" spans="1:32" ht="15.75" thickTop="1"/>
    <row r="17" spans="3:27">
      <c r="W17" s="95"/>
    </row>
    <row r="21" spans="3:27" ht="16.5" thickBot="1">
      <c r="C21" s="305"/>
      <c r="D21" s="305"/>
      <c r="E21" s="305"/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04"/>
      <c r="S21" s="338"/>
      <c r="T21" s="338"/>
      <c r="U21" s="347"/>
      <c r="V21" s="347"/>
    </row>
    <row r="23" spans="3:27">
      <c r="Q23" s="96"/>
      <c r="AA23" s="95"/>
    </row>
    <row r="24" spans="3:27">
      <c r="M24" s="346"/>
      <c r="N24" s="346"/>
      <c r="O24" s="346"/>
      <c r="Q24" s="97"/>
    </row>
    <row r="25" spans="3:27">
      <c r="M25" s="97"/>
    </row>
  </sheetData>
  <mergeCells count="33">
    <mergeCell ref="A1:AA1"/>
    <mergeCell ref="A2:AA2"/>
    <mergeCell ref="A3:AA3"/>
    <mergeCell ref="A4:AA4"/>
    <mergeCell ref="E6:I6"/>
    <mergeCell ref="K6:Q6"/>
    <mergeCell ref="S6:AA6"/>
    <mergeCell ref="A5:AA5"/>
    <mergeCell ref="Y7:Y8"/>
    <mergeCell ref="AA7:AA8"/>
    <mergeCell ref="I7:I8"/>
    <mergeCell ref="M24:O24"/>
    <mergeCell ref="S21:T21"/>
    <mergeCell ref="U21:V21"/>
    <mergeCell ref="K7:M7"/>
    <mergeCell ref="O7:Q7"/>
    <mergeCell ref="U7:U8"/>
    <mergeCell ref="S7:S8"/>
    <mergeCell ref="I21:J21"/>
    <mergeCell ref="K21:M21"/>
    <mergeCell ref="N21:Q21"/>
    <mergeCell ref="A11:C11"/>
    <mergeCell ref="A12:C12"/>
    <mergeCell ref="F21:H21"/>
    <mergeCell ref="A15:C15"/>
    <mergeCell ref="W7:W8"/>
    <mergeCell ref="G7:G8"/>
    <mergeCell ref="A8:C8"/>
    <mergeCell ref="E7:E8"/>
    <mergeCell ref="A10:C10"/>
    <mergeCell ref="A14:C14"/>
    <mergeCell ref="A9:C9"/>
    <mergeCell ref="A13:C13"/>
  </mergeCells>
  <pageMargins left="0.39" right="0.39" top="0.39" bottom="0.39" header="0" footer="0"/>
  <pageSetup scale="61" fitToHeight="0" orientation="landscape" r:id="rId1"/>
  <ignoredErrors>
    <ignoredError sqref="F15 H1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  <pageSetUpPr fitToPage="1"/>
  </sheetPr>
  <dimension ref="A1:AO50"/>
  <sheetViews>
    <sheetView rightToLeft="1" view="pageBreakPreview" topLeftCell="G31" zoomScale="80" zoomScaleNormal="100" zoomScaleSheetLayoutView="80" workbookViewId="0">
      <selection activeCell="AM1" sqref="AM1:AM1048576"/>
    </sheetView>
  </sheetViews>
  <sheetFormatPr defaultColWidth="9.140625" defaultRowHeight="30" customHeight="1"/>
  <cols>
    <col min="1" max="1" width="5.140625" style="12" customWidth="1"/>
    <col min="2" max="2" width="28.5703125" style="12" customWidth="1"/>
    <col min="3" max="3" width="1.28515625" style="12" customWidth="1"/>
    <col min="4" max="4" width="13.140625" style="54" customWidth="1"/>
    <col min="5" max="5" width="1.28515625" style="54" customWidth="1"/>
    <col min="6" max="6" width="15" style="54" customWidth="1"/>
    <col min="7" max="7" width="1.28515625" style="54" customWidth="1"/>
    <col min="8" max="8" width="13" style="54" customWidth="1"/>
    <col min="9" max="9" width="1.28515625" style="54" customWidth="1"/>
    <col min="10" max="10" width="13" style="54" customWidth="1"/>
    <col min="11" max="11" width="1.28515625" style="54" customWidth="1"/>
    <col min="12" max="12" width="8.85546875" style="54" customWidth="1"/>
    <col min="13" max="13" width="1.28515625" style="54" customWidth="1"/>
    <col min="14" max="14" width="13" style="54" customWidth="1"/>
    <col min="15" max="15" width="1.28515625" style="54" customWidth="1"/>
    <col min="16" max="16" width="13" style="54" customWidth="1"/>
    <col min="17" max="17" width="1.28515625" style="54" customWidth="1"/>
    <col min="18" max="18" width="20.7109375" style="54" customWidth="1"/>
    <col min="19" max="19" width="1.28515625" style="54" customWidth="1"/>
    <col min="20" max="20" width="20.7109375" style="54" customWidth="1"/>
    <col min="21" max="21" width="1.28515625" style="54" customWidth="1"/>
    <col min="22" max="22" width="13" style="54" customWidth="1"/>
    <col min="23" max="23" width="1.28515625" style="54" customWidth="1"/>
    <col min="24" max="24" width="18.5703125" style="54" customWidth="1"/>
    <col min="25" max="25" width="1.28515625" style="54" customWidth="1"/>
    <col min="26" max="26" width="13" style="54" customWidth="1"/>
    <col min="27" max="27" width="1.28515625" style="54" customWidth="1"/>
    <col min="28" max="28" width="18.7109375" style="54" customWidth="1"/>
    <col min="29" max="29" width="1.28515625" style="54" customWidth="1"/>
    <col min="30" max="30" width="15.5703125" style="54" customWidth="1"/>
    <col min="31" max="31" width="1.28515625" style="12" customWidth="1"/>
    <col min="32" max="32" width="16.7109375" style="54" customWidth="1"/>
    <col min="33" max="33" width="1.28515625" style="54" customWidth="1"/>
    <col min="34" max="34" width="23.5703125" style="54" bestFit="1" customWidth="1"/>
    <col min="35" max="35" width="0.7109375" style="54" customWidth="1"/>
    <col min="36" max="36" width="22" style="54" bestFit="1" customWidth="1"/>
    <col min="37" max="37" width="1.28515625" style="12" customWidth="1"/>
    <col min="38" max="38" width="13" style="275" customWidth="1"/>
    <col min="39" max="39" width="8.5703125" style="12" hidden="1" customWidth="1"/>
    <col min="40" max="40" width="31.140625" style="12" customWidth="1"/>
    <col min="41" max="41" width="9.140625" style="30"/>
    <col min="42" max="16384" width="9.140625" style="12"/>
  </cols>
  <sheetData>
    <row r="1" spans="1:41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  <c r="AJ1" s="349"/>
      <c r="AK1" s="349"/>
      <c r="AL1" s="349"/>
    </row>
    <row r="2" spans="1:41" ht="30" customHeight="1">
      <c r="A2" s="349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349"/>
      <c r="AA2" s="349"/>
      <c r="AB2" s="349"/>
      <c r="AC2" s="349"/>
      <c r="AD2" s="349"/>
      <c r="AE2" s="349"/>
      <c r="AF2" s="349"/>
      <c r="AG2" s="349"/>
      <c r="AH2" s="349"/>
      <c r="AI2" s="349"/>
      <c r="AJ2" s="349"/>
      <c r="AK2" s="349"/>
      <c r="AL2" s="349"/>
    </row>
    <row r="3" spans="1:41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49"/>
      <c r="AB3" s="349"/>
      <c r="AC3" s="349"/>
      <c r="AD3" s="349"/>
      <c r="AE3" s="349"/>
      <c r="AF3" s="349"/>
      <c r="AG3" s="349"/>
      <c r="AH3" s="349"/>
      <c r="AI3" s="349"/>
      <c r="AJ3" s="349"/>
      <c r="AK3" s="349"/>
      <c r="AL3" s="349"/>
      <c r="AN3" s="71"/>
    </row>
    <row r="4" spans="1:41" s="13" customFormat="1" ht="30" customHeight="1">
      <c r="A4" s="350" t="s">
        <v>112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T4" s="350"/>
      <c r="U4" s="350"/>
      <c r="V4" s="350"/>
      <c r="W4" s="350"/>
      <c r="X4" s="350"/>
      <c r="Y4" s="350"/>
      <c r="Z4" s="350"/>
      <c r="AA4" s="350"/>
      <c r="AB4" s="350"/>
      <c r="AC4" s="350"/>
      <c r="AD4" s="350"/>
      <c r="AE4" s="350"/>
      <c r="AF4" s="350"/>
      <c r="AG4" s="350"/>
      <c r="AH4" s="350"/>
      <c r="AI4" s="350"/>
      <c r="AJ4" s="350"/>
      <c r="AK4" s="350"/>
      <c r="AL4" s="350"/>
      <c r="AO4" s="44"/>
    </row>
    <row r="5" spans="1:41" ht="30" customHeight="1">
      <c r="A5" s="354" t="s">
        <v>28</v>
      </c>
      <c r="B5" s="354"/>
      <c r="C5" s="354"/>
      <c r="D5" s="354"/>
      <c r="E5" s="354"/>
      <c r="F5" s="354"/>
      <c r="G5" s="354"/>
      <c r="H5" s="354"/>
      <c r="I5" s="354"/>
      <c r="J5" s="354"/>
      <c r="K5" s="354"/>
      <c r="L5" s="354"/>
      <c r="M5" s="354"/>
      <c r="N5" s="354"/>
      <c r="O5" s="354"/>
      <c r="P5" s="325" t="s">
        <v>263</v>
      </c>
      <c r="Q5" s="325"/>
      <c r="R5" s="325"/>
      <c r="S5" s="325"/>
      <c r="T5" s="325"/>
      <c r="V5" s="355" t="s">
        <v>2</v>
      </c>
      <c r="W5" s="355"/>
      <c r="X5" s="355"/>
      <c r="Y5" s="355"/>
      <c r="Z5" s="355"/>
      <c r="AA5" s="355"/>
      <c r="AB5" s="355"/>
      <c r="AD5" s="354" t="s">
        <v>276</v>
      </c>
      <c r="AE5" s="354"/>
      <c r="AF5" s="354"/>
      <c r="AG5" s="354"/>
      <c r="AH5" s="354"/>
      <c r="AI5" s="354"/>
      <c r="AJ5" s="354"/>
      <c r="AK5" s="354"/>
      <c r="AL5" s="354"/>
    </row>
    <row r="6" spans="1:41" ht="30" customHeight="1">
      <c r="A6" s="26"/>
      <c r="B6" s="26"/>
      <c r="C6" s="26"/>
      <c r="D6" s="344" t="s">
        <v>30</v>
      </c>
      <c r="E6" s="78"/>
      <c r="F6" s="344" t="s">
        <v>31</v>
      </c>
      <c r="G6" s="78"/>
      <c r="H6" s="344" t="s">
        <v>32</v>
      </c>
      <c r="I6" s="78"/>
      <c r="J6" s="340" t="s">
        <v>33</v>
      </c>
      <c r="K6" s="78"/>
      <c r="L6" s="344" t="s">
        <v>34</v>
      </c>
      <c r="M6" s="78"/>
      <c r="N6" s="340" t="s">
        <v>17</v>
      </c>
      <c r="O6" s="78"/>
      <c r="P6" s="340" t="s">
        <v>6</v>
      </c>
      <c r="Q6" s="78"/>
      <c r="R6" s="340" t="s">
        <v>7</v>
      </c>
      <c r="S6" s="78"/>
      <c r="T6" s="340" t="s">
        <v>8</v>
      </c>
      <c r="V6" s="323" t="s">
        <v>3</v>
      </c>
      <c r="W6" s="323"/>
      <c r="X6" s="323"/>
      <c r="Y6" s="78"/>
      <c r="Z6" s="323" t="s">
        <v>4</v>
      </c>
      <c r="AA6" s="323"/>
      <c r="AB6" s="323"/>
      <c r="AD6" s="78"/>
      <c r="AE6" s="26"/>
      <c r="AF6" s="78"/>
      <c r="AG6" s="78"/>
      <c r="AH6" s="78"/>
      <c r="AI6" s="78"/>
      <c r="AJ6" s="78"/>
      <c r="AK6" s="26"/>
      <c r="AL6" s="273"/>
    </row>
    <row r="7" spans="1:41" ht="40.5" customHeight="1">
      <c r="A7" s="354" t="s">
        <v>29</v>
      </c>
      <c r="B7" s="354"/>
      <c r="D7" s="345"/>
      <c r="F7" s="345"/>
      <c r="H7" s="345"/>
      <c r="J7" s="324"/>
      <c r="L7" s="345"/>
      <c r="N7" s="324"/>
      <c r="P7" s="324"/>
      <c r="R7" s="324"/>
      <c r="T7" s="324"/>
      <c r="V7" s="79" t="s">
        <v>6</v>
      </c>
      <c r="W7" s="78"/>
      <c r="X7" s="79" t="s">
        <v>7</v>
      </c>
      <c r="Z7" s="79" t="s">
        <v>6</v>
      </c>
      <c r="AA7" s="78"/>
      <c r="AB7" s="79" t="s">
        <v>9</v>
      </c>
      <c r="AD7" s="60" t="s">
        <v>6</v>
      </c>
      <c r="AF7" s="147" t="s">
        <v>10</v>
      </c>
      <c r="AH7" s="60" t="s">
        <v>7</v>
      </c>
      <c r="AJ7" s="60" t="s">
        <v>8</v>
      </c>
      <c r="AL7" s="274" t="s">
        <v>11</v>
      </c>
    </row>
    <row r="8" spans="1:41" s="54" customFormat="1" ht="30" customHeight="1">
      <c r="A8" s="356" t="s">
        <v>226</v>
      </c>
      <c r="B8" s="356"/>
      <c r="D8" s="117" t="s">
        <v>35</v>
      </c>
      <c r="E8" s="62"/>
      <c r="F8" s="117" t="s">
        <v>35</v>
      </c>
      <c r="G8" s="62"/>
      <c r="H8" s="117" t="s">
        <v>227</v>
      </c>
      <c r="I8" s="62"/>
      <c r="J8" s="117" t="s">
        <v>228</v>
      </c>
      <c r="L8" s="118">
        <v>21</v>
      </c>
      <c r="M8" s="116"/>
      <c r="N8" s="118">
        <v>21</v>
      </c>
      <c r="P8" s="110">
        <v>3000000</v>
      </c>
      <c r="Q8" s="62"/>
      <c r="R8" s="110">
        <v>3048009205651</v>
      </c>
      <c r="S8" s="62"/>
      <c r="T8" s="110">
        <v>3184996581749</v>
      </c>
      <c r="U8" s="62"/>
      <c r="V8" s="142">
        <v>0</v>
      </c>
      <c r="W8" s="141"/>
      <c r="X8" s="142">
        <v>0</v>
      </c>
      <c r="Y8" s="86"/>
      <c r="Z8" s="297">
        <v>0</v>
      </c>
      <c r="AA8" s="142"/>
      <c r="AB8" s="142">
        <v>0</v>
      </c>
      <c r="AC8" s="62"/>
      <c r="AD8" s="110">
        <v>3000000</v>
      </c>
      <c r="AE8" s="62"/>
      <c r="AF8" s="296">
        <v>1080412</v>
      </c>
      <c r="AG8" s="62"/>
      <c r="AH8" s="110">
        <v>3048009205651</v>
      </c>
      <c r="AI8" s="62"/>
      <c r="AJ8" s="110">
        <v>3238888372653</v>
      </c>
      <c r="AK8" s="62"/>
      <c r="AL8" s="87">
        <f>AJ8/AM$8</f>
        <v>4.9949206452190538E-2</v>
      </c>
      <c r="AM8" s="54">
        <v>64843640223857</v>
      </c>
      <c r="AN8" s="95"/>
      <c r="AO8" s="230"/>
    </row>
    <row r="9" spans="1:41" s="54" customFormat="1" ht="30" customHeight="1">
      <c r="A9" s="352" t="s">
        <v>265</v>
      </c>
      <c r="B9" s="352"/>
      <c r="D9" s="117" t="s">
        <v>35</v>
      </c>
      <c r="E9" s="62"/>
      <c r="F9" s="117" t="s">
        <v>35</v>
      </c>
      <c r="G9" s="62"/>
      <c r="H9" s="117" t="s">
        <v>266</v>
      </c>
      <c r="I9" s="62"/>
      <c r="J9" s="117" t="s">
        <v>267</v>
      </c>
      <c r="L9" s="118">
        <v>23</v>
      </c>
      <c r="M9" s="116"/>
      <c r="N9" s="118">
        <v>23</v>
      </c>
      <c r="P9" s="110">
        <v>307100</v>
      </c>
      <c r="Q9" s="62"/>
      <c r="R9" s="110">
        <v>1500097512000</v>
      </c>
      <c r="S9" s="62"/>
      <c r="T9" s="110">
        <v>1515067828627</v>
      </c>
      <c r="U9" s="62"/>
      <c r="V9" s="142">
        <v>0</v>
      </c>
      <c r="W9" s="141"/>
      <c r="X9" s="142">
        <v>0</v>
      </c>
      <c r="Y9" s="86"/>
      <c r="Z9" s="297">
        <v>0</v>
      </c>
      <c r="AA9" s="142"/>
      <c r="AB9" s="142">
        <v>0</v>
      </c>
      <c r="AC9" s="62"/>
      <c r="AD9" s="110">
        <v>307100</v>
      </c>
      <c r="AE9" s="62"/>
      <c r="AF9" s="229">
        <v>5032466</v>
      </c>
      <c r="AG9" s="62"/>
      <c r="AH9" s="110">
        <v>1500097512000</v>
      </c>
      <c r="AI9" s="62"/>
      <c r="AJ9" s="110">
        <v>1544349858430</v>
      </c>
      <c r="AK9" s="62"/>
      <c r="AL9" s="87">
        <f t="shared" ref="AL9:AL40" si="0">AJ9/AM$8</f>
        <v>2.381652006424231E-2</v>
      </c>
      <c r="AN9" s="95"/>
      <c r="AO9" s="230"/>
    </row>
    <row r="10" spans="1:41" s="54" customFormat="1" ht="30" customHeight="1">
      <c r="A10" s="352" t="s">
        <v>212</v>
      </c>
      <c r="B10" s="352"/>
      <c r="D10" s="117" t="s">
        <v>35</v>
      </c>
      <c r="E10" s="62"/>
      <c r="F10" s="117" t="s">
        <v>35</v>
      </c>
      <c r="G10" s="62"/>
      <c r="H10" s="117" t="s">
        <v>215</v>
      </c>
      <c r="I10" s="62"/>
      <c r="J10" s="117" t="s">
        <v>216</v>
      </c>
      <c r="L10" s="118">
        <v>0</v>
      </c>
      <c r="M10" s="116"/>
      <c r="N10" s="118">
        <v>0</v>
      </c>
      <c r="P10" s="110">
        <v>79700</v>
      </c>
      <c r="Q10" s="62"/>
      <c r="R10" s="110">
        <v>500370019440</v>
      </c>
      <c r="S10" s="62"/>
      <c r="T10" s="110">
        <v>509099336191</v>
      </c>
      <c r="U10" s="62"/>
      <c r="V10" s="142">
        <v>0</v>
      </c>
      <c r="W10" s="141"/>
      <c r="X10" s="142">
        <v>0</v>
      </c>
      <c r="Y10" s="86"/>
      <c r="Z10" s="297">
        <v>0</v>
      </c>
      <c r="AA10" s="141"/>
      <c r="AB10" s="142">
        <v>0</v>
      </c>
      <c r="AC10" s="62"/>
      <c r="AD10" s="110">
        <v>79700</v>
      </c>
      <c r="AE10" s="62"/>
      <c r="AF10" s="229">
        <v>6955055</v>
      </c>
      <c r="AG10" s="62"/>
      <c r="AH10" s="110">
        <v>500370019440</v>
      </c>
      <c r="AI10" s="62"/>
      <c r="AJ10" s="110">
        <v>553916003034</v>
      </c>
      <c r="AK10" s="62"/>
      <c r="AL10" s="87">
        <f t="shared" si="0"/>
        <v>8.5423335445348053E-3</v>
      </c>
      <c r="AN10" s="95"/>
      <c r="AO10" s="230"/>
    </row>
    <row r="11" spans="1:41" s="54" customFormat="1" ht="30" customHeight="1">
      <c r="A11" s="352" t="s">
        <v>45</v>
      </c>
      <c r="B11" s="352"/>
      <c r="D11" s="117" t="s">
        <v>35</v>
      </c>
      <c r="E11" s="62"/>
      <c r="F11" s="117" t="s">
        <v>35</v>
      </c>
      <c r="G11" s="62"/>
      <c r="H11" s="117" t="s">
        <v>36</v>
      </c>
      <c r="I11" s="62"/>
      <c r="J11" s="117" t="s">
        <v>46</v>
      </c>
      <c r="L11" s="118">
        <v>0</v>
      </c>
      <c r="M11" s="116"/>
      <c r="N11" s="118">
        <v>0</v>
      </c>
      <c r="P11" s="110">
        <v>470000</v>
      </c>
      <c r="Q11" s="62"/>
      <c r="R11" s="110">
        <v>282244300057</v>
      </c>
      <c r="S11" s="62"/>
      <c r="T11" s="110">
        <v>426621898137</v>
      </c>
      <c r="U11" s="62"/>
      <c r="V11" s="142">
        <v>0</v>
      </c>
      <c r="W11" s="141"/>
      <c r="X11" s="142">
        <v>0</v>
      </c>
      <c r="Y11" s="86"/>
      <c r="Z11" s="297">
        <v>0</v>
      </c>
      <c r="AA11" s="141"/>
      <c r="AB11" s="142">
        <v>0</v>
      </c>
      <c r="AC11" s="62"/>
      <c r="AD11" s="110">
        <v>470000</v>
      </c>
      <c r="AE11" s="62"/>
      <c r="AF11" s="229">
        <v>930000</v>
      </c>
      <c r="AG11" s="62"/>
      <c r="AH11" s="110">
        <v>282244300057</v>
      </c>
      <c r="AI11" s="62"/>
      <c r="AJ11" s="110">
        <v>436862326875</v>
      </c>
      <c r="AK11" s="62"/>
      <c r="AL11" s="87">
        <f t="shared" si="0"/>
        <v>6.7371653621980257E-3</v>
      </c>
      <c r="AN11" s="95"/>
      <c r="AO11" s="230"/>
    </row>
    <row r="12" spans="1:41" s="54" customFormat="1" ht="30" customHeight="1">
      <c r="A12" s="352" t="s">
        <v>37</v>
      </c>
      <c r="B12" s="352"/>
      <c r="D12" s="117" t="s">
        <v>35</v>
      </c>
      <c r="E12" s="62"/>
      <c r="F12" s="117" t="s">
        <v>35</v>
      </c>
      <c r="G12" s="62"/>
      <c r="H12" s="117" t="s">
        <v>36</v>
      </c>
      <c r="I12" s="62"/>
      <c r="J12" s="117" t="s">
        <v>38</v>
      </c>
      <c r="L12" s="118">
        <v>0</v>
      </c>
      <c r="M12" s="116"/>
      <c r="N12" s="118">
        <v>0</v>
      </c>
      <c r="P12" s="110">
        <v>338413</v>
      </c>
      <c r="Q12" s="62"/>
      <c r="R12" s="110">
        <v>189498181898</v>
      </c>
      <c r="S12" s="62"/>
      <c r="T12" s="110">
        <v>298733989010</v>
      </c>
      <c r="U12" s="62"/>
      <c r="V12" s="142">
        <v>0</v>
      </c>
      <c r="W12" s="141"/>
      <c r="X12" s="142">
        <v>0</v>
      </c>
      <c r="Y12" s="86"/>
      <c r="Z12" s="297">
        <v>0</v>
      </c>
      <c r="AA12" s="141"/>
      <c r="AB12" s="142">
        <v>0</v>
      </c>
      <c r="AC12" s="62"/>
      <c r="AD12" s="110">
        <v>338413</v>
      </c>
      <c r="AE12" s="62"/>
      <c r="AF12" s="229">
        <v>906000</v>
      </c>
      <c r="AG12" s="62"/>
      <c r="AH12" s="110">
        <v>189498181898</v>
      </c>
      <c r="AI12" s="62"/>
      <c r="AJ12" s="110">
        <v>306435463065</v>
      </c>
      <c r="AK12" s="62"/>
      <c r="AL12" s="87">
        <f t="shared" si="0"/>
        <v>4.7257597199525754E-3</v>
      </c>
      <c r="AN12" s="95"/>
      <c r="AO12" s="230"/>
    </row>
    <row r="13" spans="1:41" s="54" customFormat="1" ht="30" customHeight="1">
      <c r="A13" s="352" t="s">
        <v>183</v>
      </c>
      <c r="B13" s="352"/>
      <c r="D13" s="117" t="s">
        <v>35</v>
      </c>
      <c r="E13" s="62"/>
      <c r="F13" s="117" t="s">
        <v>35</v>
      </c>
      <c r="G13" s="62"/>
      <c r="H13" s="117" t="s">
        <v>186</v>
      </c>
      <c r="I13" s="62"/>
      <c r="J13" s="117" t="s">
        <v>187</v>
      </c>
      <c r="L13" s="118">
        <v>0</v>
      </c>
      <c r="M13" s="116"/>
      <c r="N13" s="118">
        <v>0</v>
      </c>
      <c r="P13" s="110">
        <v>113017</v>
      </c>
      <c r="Q13" s="62"/>
      <c r="R13" s="110">
        <v>77075689971</v>
      </c>
      <c r="S13" s="62"/>
      <c r="T13" s="110">
        <v>79877644620</v>
      </c>
      <c r="U13" s="62"/>
      <c r="V13" s="142">
        <v>0</v>
      </c>
      <c r="W13" s="141"/>
      <c r="X13" s="142">
        <v>0</v>
      </c>
      <c r="Y13" s="86"/>
      <c r="Z13" s="297">
        <v>0</v>
      </c>
      <c r="AA13" s="141"/>
      <c r="AB13" s="142">
        <v>0</v>
      </c>
      <c r="AC13" s="62"/>
      <c r="AD13" s="110">
        <v>113017</v>
      </c>
      <c r="AE13" s="62"/>
      <c r="AF13" s="229">
        <v>725100</v>
      </c>
      <c r="AG13" s="62"/>
      <c r="AH13" s="110">
        <v>77075689971</v>
      </c>
      <c r="AI13" s="62"/>
      <c r="AJ13" s="110">
        <v>81904067134</v>
      </c>
      <c r="AK13" s="62"/>
      <c r="AL13" s="87">
        <f t="shared" si="0"/>
        <v>1.2631010049905587E-3</v>
      </c>
      <c r="AN13" s="95"/>
      <c r="AO13" s="230"/>
    </row>
    <row r="14" spans="1:41" s="54" customFormat="1" ht="30" customHeight="1">
      <c r="A14" s="352" t="s">
        <v>197</v>
      </c>
      <c r="B14" s="352"/>
      <c r="D14" s="117" t="s">
        <v>35</v>
      </c>
      <c r="E14" s="62"/>
      <c r="F14" s="117" t="s">
        <v>35</v>
      </c>
      <c r="G14" s="62"/>
      <c r="H14" s="117" t="s">
        <v>184</v>
      </c>
      <c r="I14" s="62"/>
      <c r="J14" s="117" t="s">
        <v>199</v>
      </c>
      <c r="L14" s="118">
        <v>0</v>
      </c>
      <c r="M14" s="116"/>
      <c r="N14" s="118">
        <v>0</v>
      </c>
      <c r="P14" s="110">
        <v>4318121</v>
      </c>
      <c r="Q14" s="62"/>
      <c r="R14" s="110">
        <v>1824427189515</v>
      </c>
      <c r="S14" s="62"/>
      <c r="T14" s="110">
        <v>2164014908543</v>
      </c>
      <c r="U14" s="62"/>
      <c r="V14" s="142">
        <v>41400</v>
      </c>
      <c r="W14" s="141"/>
      <c r="X14" s="142">
        <v>20745640298</v>
      </c>
      <c r="Y14" s="86"/>
      <c r="Z14" s="297">
        <v>0</v>
      </c>
      <c r="AA14" s="141"/>
      <c r="AB14" s="142">
        <v>0</v>
      </c>
      <c r="AC14" s="62"/>
      <c r="AD14" s="110">
        <v>4359521</v>
      </c>
      <c r="AE14" s="62"/>
      <c r="AF14" s="229">
        <v>504870</v>
      </c>
      <c r="AG14" s="113"/>
      <c r="AH14" s="110">
        <v>1845172829813</v>
      </c>
      <c r="AI14" s="113"/>
      <c r="AJ14" s="112">
        <v>2199794578214</v>
      </c>
      <c r="AK14" s="62"/>
      <c r="AL14" s="87">
        <f t="shared" si="0"/>
        <v>3.3924600325024021E-2</v>
      </c>
      <c r="AN14" s="95"/>
      <c r="AO14" s="230"/>
    </row>
    <row r="15" spans="1:41" s="54" customFormat="1" ht="30" customHeight="1">
      <c r="A15" s="353" t="s">
        <v>233</v>
      </c>
      <c r="B15" s="353"/>
      <c r="D15" s="117" t="s">
        <v>35</v>
      </c>
      <c r="E15" s="62"/>
      <c r="F15" s="117" t="s">
        <v>35</v>
      </c>
      <c r="G15" s="62"/>
      <c r="H15" s="117" t="s">
        <v>234</v>
      </c>
      <c r="I15" s="62"/>
      <c r="J15" s="117" t="s">
        <v>235</v>
      </c>
      <c r="L15" s="118">
        <v>0</v>
      </c>
      <c r="M15" s="116"/>
      <c r="N15" s="118">
        <v>0</v>
      </c>
      <c r="P15" s="110">
        <v>197741</v>
      </c>
      <c r="Q15" s="62"/>
      <c r="R15" s="110">
        <v>94343255983</v>
      </c>
      <c r="S15" s="62"/>
      <c r="T15" s="110">
        <v>96840404382</v>
      </c>
      <c r="U15" s="62"/>
      <c r="V15" s="142">
        <v>0</v>
      </c>
      <c r="W15" s="141"/>
      <c r="X15" s="142">
        <v>0</v>
      </c>
      <c r="Y15" s="86"/>
      <c r="Z15" s="297">
        <v>0</v>
      </c>
      <c r="AA15" s="141"/>
      <c r="AB15" s="142">
        <v>0</v>
      </c>
      <c r="AC15" s="62"/>
      <c r="AD15" s="110">
        <v>197741</v>
      </c>
      <c r="AE15" s="62"/>
      <c r="AF15" s="229">
        <v>488010</v>
      </c>
      <c r="AG15" s="113"/>
      <c r="AH15" s="110">
        <v>94343255983</v>
      </c>
      <c r="AI15" s="113"/>
      <c r="AJ15" s="112">
        <v>96447113760</v>
      </c>
      <c r="AK15" s="62"/>
      <c r="AL15" s="87">
        <f t="shared" si="0"/>
        <v>1.4873796940924298E-3</v>
      </c>
      <c r="AN15" s="95"/>
      <c r="AO15" s="230"/>
    </row>
    <row r="16" spans="1:41" s="54" customFormat="1" ht="30" customHeight="1">
      <c r="A16" s="353" t="s">
        <v>209</v>
      </c>
      <c r="B16" s="353"/>
      <c r="D16" s="117" t="s">
        <v>35</v>
      </c>
      <c r="E16" s="117"/>
      <c r="F16" s="117" t="s">
        <v>35</v>
      </c>
      <c r="G16" s="62"/>
      <c r="H16" s="117" t="s">
        <v>234</v>
      </c>
      <c r="I16" s="62"/>
      <c r="J16" s="117" t="s">
        <v>235</v>
      </c>
      <c r="L16" s="118">
        <v>0</v>
      </c>
      <c r="M16" s="116"/>
      <c r="N16" s="118">
        <v>0</v>
      </c>
      <c r="P16" s="110">
        <v>797044</v>
      </c>
      <c r="Q16" s="62"/>
      <c r="R16" s="110">
        <v>374477005688</v>
      </c>
      <c r="S16" s="62"/>
      <c r="T16" s="110">
        <v>378031563706</v>
      </c>
      <c r="U16" s="62"/>
      <c r="V16" s="142">
        <v>0</v>
      </c>
      <c r="W16" s="141"/>
      <c r="X16" s="142">
        <v>0</v>
      </c>
      <c r="Y16" s="86"/>
      <c r="Z16" s="297">
        <v>0</v>
      </c>
      <c r="AA16" s="141"/>
      <c r="AB16" s="142">
        <v>0</v>
      </c>
      <c r="AC16" s="62"/>
      <c r="AD16" s="110">
        <v>797044</v>
      </c>
      <c r="AE16" s="62"/>
      <c r="AF16" s="229">
        <v>477790</v>
      </c>
      <c r="AG16" s="113"/>
      <c r="AH16" s="110">
        <v>374477005688</v>
      </c>
      <c r="AI16" s="113"/>
      <c r="AJ16" s="112">
        <v>380612582073</v>
      </c>
      <c r="AK16" s="62"/>
      <c r="AL16" s="87">
        <f t="shared" si="0"/>
        <v>5.8696979496991077E-3</v>
      </c>
      <c r="AN16" s="95"/>
      <c r="AO16" s="230"/>
    </row>
    <row r="17" spans="1:41" s="54" customFormat="1" ht="30" customHeight="1">
      <c r="A17" s="353" t="s">
        <v>236</v>
      </c>
      <c r="B17" s="353"/>
      <c r="D17" s="117" t="s">
        <v>35</v>
      </c>
      <c r="E17" s="117"/>
      <c r="F17" s="117" t="s">
        <v>35</v>
      </c>
      <c r="G17" s="62"/>
      <c r="H17" s="117" t="s">
        <v>238</v>
      </c>
      <c r="I17" s="62"/>
      <c r="J17" s="117" t="s">
        <v>239</v>
      </c>
      <c r="L17" s="118">
        <v>0</v>
      </c>
      <c r="M17" s="116"/>
      <c r="N17" s="118">
        <v>0</v>
      </c>
      <c r="P17" s="110">
        <v>1954030</v>
      </c>
      <c r="Q17" s="62"/>
      <c r="R17" s="110">
        <v>855256004386</v>
      </c>
      <c r="S17" s="62"/>
      <c r="T17" s="110">
        <v>872976470795</v>
      </c>
      <c r="U17" s="62"/>
      <c r="V17" s="142">
        <v>775428</v>
      </c>
      <c r="W17" s="141"/>
      <c r="X17" s="142">
        <v>344536178671</v>
      </c>
      <c r="Y17" s="86"/>
      <c r="Z17" s="297">
        <v>0</v>
      </c>
      <c r="AA17" s="141"/>
      <c r="AB17" s="142">
        <v>0</v>
      </c>
      <c r="AC17" s="62"/>
      <c r="AD17" s="110">
        <v>2729458</v>
      </c>
      <c r="AE17" s="62"/>
      <c r="AF17" s="229">
        <v>444450</v>
      </c>
      <c r="AG17" s="113"/>
      <c r="AH17" s="110">
        <v>1199792183057</v>
      </c>
      <c r="AI17" s="113"/>
      <c r="AJ17" s="112">
        <v>1212447980838</v>
      </c>
      <c r="AK17" s="62"/>
      <c r="AL17" s="87">
        <f t="shared" si="0"/>
        <v>1.8698024612010002E-2</v>
      </c>
      <c r="AN17" s="95"/>
      <c r="AO17" s="230"/>
    </row>
    <row r="18" spans="1:41" s="54" customFormat="1" ht="30" customHeight="1">
      <c r="A18" s="351" t="s">
        <v>237</v>
      </c>
      <c r="B18" s="351"/>
      <c r="C18" s="103"/>
      <c r="D18" s="117" t="s">
        <v>35</v>
      </c>
      <c r="E18" s="117"/>
      <c r="F18" s="117" t="s">
        <v>35</v>
      </c>
      <c r="G18" s="62"/>
      <c r="H18" s="117" t="s">
        <v>240</v>
      </c>
      <c r="I18" s="62"/>
      <c r="J18" s="117" t="s">
        <v>241</v>
      </c>
      <c r="L18" s="119">
        <v>0</v>
      </c>
      <c r="M18" s="120"/>
      <c r="N18" s="119">
        <v>0</v>
      </c>
      <c r="P18" s="110">
        <v>1776551</v>
      </c>
      <c r="Q18" s="62"/>
      <c r="R18" s="110">
        <v>766554516527</v>
      </c>
      <c r="S18" s="62"/>
      <c r="T18" s="110">
        <v>778842604572</v>
      </c>
      <c r="U18" s="62"/>
      <c r="V18" s="142">
        <v>896468</v>
      </c>
      <c r="W18" s="141"/>
      <c r="X18" s="142">
        <v>390331949737</v>
      </c>
      <c r="Y18" s="86"/>
      <c r="Z18" s="297">
        <v>0</v>
      </c>
      <c r="AA18" s="141"/>
      <c r="AB18" s="142">
        <v>0</v>
      </c>
      <c r="AC18" s="62"/>
      <c r="AD18" s="110">
        <v>2673019</v>
      </c>
      <c r="AE18" s="62"/>
      <c r="AF18" s="229">
        <v>434100</v>
      </c>
      <c r="AG18" s="113"/>
      <c r="AH18" s="110">
        <v>1156886466264</v>
      </c>
      <c r="AI18" s="113"/>
      <c r="AJ18" s="112">
        <v>1159726603483</v>
      </c>
      <c r="AK18" s="62"/>
      <c r="AL18" s="87">
        <f t="shared" si="0"/>
        <v>1.7884970669125363E-2</v>
      </c>
      <c r="AN18" s="95"/>
      <c r="AO18" s="230"/>
    </row>
    <row r="19" spans="1:41" ht="30" customHeight="1">
      <c r="A19" s="351" t="s">
        <v>146</v>
      </c>
      <c r="B19" s="351"/>
      <c r="C19" s="103"/>
      <c r="D19" s="117" t="s">
        <v>35</v>
      </c>
      <c r="E19" s="62"/>
      <c r="F19" s="117" t="s">
        <v>35</v>
      </c>
      <c r="G19" s="62"/>
      <c r="H19" s="117" t="s">
        <v>147</v>
      </c>
      <c r="I19" s="62"/>
      <c r="J19" s="117" t="s">
        <v>148</v>
      </c>
      <c r="L19" s="118">
        <v>23</v>
      </c>
      <c r="M19" s="116"/>
      <c r="N19" s="118">
        <v>23</v>
      </c>
      <c r="P19" s="110">
        <v>400000</v>
      </c>
      <c r="Q19" s="62"/>
      <c r="R19" s="110">
        <v>400062500000</v>
      </c>
      <c r="S19" s="62"/>
      <c r="T19" s="110">
        <v>399782500000</v>
      </c>
      <c r="U19" s="62"/>
      <c r="V19" s="142">
        <v>0</v>
      </c>
      <c r="W19" s="141"/>
      <c r="X19" s="142">
        <v>0</v>
      </c>
      <c r="Y19" s="86"/>
      <c r="Z19" s="297">
        <v>0</v>
      </c>
      <c r="AA19" s="141"/>
      <c r="AB19" s="142">
        <v>0</v>
      </c>
      <c r="AC19" s="62"/>
      <c r="AD19" s="110">
        <v>400000</v>
      </c>
      <c r="AE19" s="62"/>
      <c r="AF19" s="229">
        <v>1000000</v>
      </c>
      <c r="AG19" s="62"/>
      <c r="AH19" s="110">
        <v>400062500000</v>
      </c>
      <c r="AI19" s="62"/>
      <c r="AJ19" s="110">
        <v>399782500000</v>
      </c>
      <c r="AK19" s="62"/>
      <c r="AL19" s="87">
        <f t="shared" si="0"/>
        <v>6.1653309194216657E-3</v>
      </c>
      <c r="AN19" s="97"/>
    </row>
    <row r="20" spans="1:41" ht="30" customHeight="1">
      <c r="A20" s="351" t="s">
        <v>142</v>
      </c>
      <c r="B20" s="351"/>
      <c r="C20" s="103"/>
      <c r="D20" s="117" t="s">
        <v>35</v>
      </c>
      <c r="E20" s="62"/>
      <c r="F20" s="117" t="s">
        <v>35</v>
      </c>
      <c r="G20" s="62"/>
      <c r="H20" s="117" t="s">
        <v>143</v>
      </c>
      <c r="I20" s="62"/>
      <c r="J20" s="117" t="s">
        <v>144</v>
      </c>
      <c r="L20" s="118">
        <v>23</v>
      </c>
      <c r="M20" s="116"/>
      <c r="N20" s="118">
        <v>23</v>
      </c>
      <c r="P20" s="110">
        <v>600000</v>
      </c>
      <c r="Q20" s="62"/>
      <c r="R20" s="110">
        <v>570019179307</v>
      </c>
      <c r="S20" s="62"/>
      <c r="T20" s="110">
        <v>599673750000</v>
      </c>
      <c r="U20" s="62"/>
      <c r="V20" s="142">
        <v>0</v>
      </c>
      <c r="W20" s="141"/>
      <c r="X20" s="142">
        <v>0</v>
      </c>
      <c r="Y20" s="86"/>
      <c r="Z20" s="297">
        <v>0</v>
      </c>
      <c r="AA20" s="141"/>
      <c r="AB20" s="142">
        <v>0</v>
      </c>
      <c r="AC20" s="62"/>
      <c r="AD20" s="110">
        <v>600000</v>
      </c>
      <c r="AE20" s="62"/>
      <c r="AF20" s="229">
        <v>1000000</v>
      </c>
      <c r="AG20" s="62"/>
      <c r="AH20" s="110">
        <v>570019179307</v>
      </c>
      <c r="AI20" s="62"/>
      <c r="AJ20" s="110">
        <v>599673750000</v>
      </c>
      <c r="AK20" s="62"/>
      <c r="AL20" s="87">
        <f t="shared" si="0"/>
        <v>9.2479963791324993E-3</v>
      </c>
      <c r="AN20" s="97"/>
    </row>
    <row r="21" spans="1:41" ht="30" customHeight="1">
      <c r="A21" s="351" t="s">
        <v>127</v>
      </c>
      <c r="B21" s="351"/>
      <c r="C21" s="103"/>
      <c r="D21" s="117" t="s">
        <v>35</v>
      </c>
      <c r="E21" s="62"/>
      <c r="F21" s="117" t="s">
        <v>35</v>
      </c>
      <c r="G21" s="62"/>
      <c r="H21" s="117" t="s">
        <v>133</v>
      </c>
      <c r="I21" s="62"/>
      <c r="J21" s="117" t="s">
        <v>128</v>
      </c>
      <c r="L21" s="118">
        <v>23</v>
      </c>
      <c r="M21" s="116"/>
      <c r="N21" s="118">
        <v>23</v>
      </c>
      <c r="P21" s="110">
        <v>500000</v>
      </c>
      <c r="Q21" s="62"/>
      <c r="R21" s="110">
        <v>500000000000</v>
      </c>
      <c r="S21" s="62"/>
      <c r="T21" s="110">
        <v>499728125000</v>
      </c>
      <c r="U21" s="62"/>
      <c r="V21" s="142">
        <v>0</v>
      </c>
      <c r="W21" s="141"/>
      <c r="X21" s="142">
        <v>0</v>
      </c>
      <c r="Y21" s="86"/>
      <c r="Z21" s="297">
        <v>0</v>
      </c>
      <c r="AA21" s="141"/>
      <c r="AB21" s="142">
        <v>0</v>
      </c>
      <c r="AC21" s="62"/>
      <c r="AD21" s="110">
        <v>500000</v>
      </c>
      <c r="AE21" s="62"/>
      <c r="AF21" s="229">
        <v>1000000</v>
      </c>
      <c r="AG21" s="62"/>
      <c r="AH21" s="110">
        <v>500000000000</v>
      </c>
      <c r="AI21" s="62"/>
      <c r="AJ21" s="110">
        <v>499728125000</v>
      </c>
      <c r="AK21" s="62"/>
      <c r="AL21" s="87">
        <f t="shared" si="0"/>
        <v>7.7066636492770825E-3</v>
      </c>
      <c r="AN21" s="97"/>
    </row>
    <row r="22" spans="1:41" ht="30" customHeight="1">
      <c r="A22" s="351" t="s">
        <v>39</v>
      </c>
      <c r="B22" s="351"/>
      <c r="C22" s="103"/>
      <c r="D22" s="117" t="s">
        <v>35</v>
      </c>
      <c r="E22" s="62"/>
      <c r="F22" s="117" t="s">
        <v>35</v>
      </c>
      <c r="G22" s="62"/>
      <c r="H22" s="117" t="s">
        <v>40</v>
      </c>
      <c r="I22" s="62"/>
      <c r="J22" s="117" t="s">
        <v>41</v>
      </c>
      <c r="L22" s="118">
        <v>23</v>
      </c>
      <c r="M22" s="116"/>
      <c r="N22" s="118">
        <v>23</v>
      </c>
      <c r="P22" s="110">
        <v>450000</v>
      </c>
      <c r="Q22" s="62"/>
      <c r="R22" s="110">
        <v>450270566736</v>
      </c>
      <c r="S22" s="62"/>
      <c r="T22" s="110">
        <v>463202996343</v>
      </c>
      <c r="U22" s="62"/>
      <c r="V22" s="142">
        <v>0</v>
      </c>
      <c r="W22" s="141"/>
      <c r="X22" s="142">
        <v>0</v>
      </c>
      <c r="Y22" s="86"/>
      <c r="Z22" s="297">
        <v>0</v>
      </c>
      <c r="AA22" s="141"/>
      <c r="AB22" s="142">
        <v>0</v>
      </c>
      <c r="AC22" s="62"/>
      <c r="AD22" s="110">
        <v>450000</v>
      </c>
      <c r="AE22" s="62"/>
      <c r="AF22" s="229">
        <v>1029900</v>
      </c>
      <c r="AG22" s="62"/>
      <c r="AH22" s="110">
        <v>450270566736</v>
      </c>
      <c r="AI22" s="62"/>
      <c r="AJ22" s="110">
        <v>463202996343</v>
      </c>
      <c r="AK22" s="62"/>
      <c r="AL22" s="87">
        <f t="shared" si="0"/>
        <v>7.1433836031398546E-3</v>
      </c>
      <c r="AN22" s="97"/>
    </row>
    <row r="23" spans="1:41" ht="30" customHeight="1">
      <c r="A23" s="351" t="s">
        <v>138</v>
      </c>
      <c r="B23" s="351"/>
      <c r="C23" s="103"/>
      <c r="D23" s="117" t="s">
        <v>35</v>
      </c>
      <c r="E23" s="62"/>
      <c r="F23" s="117" t="s">
        <v>35</v>
      </c>
      <c r="G23" s="62"/>
      <c r="H23" s="117" t="s">
        <v>137</v>
      </c>
      <c r="I23" s="62"/>
      <c r="J23" s="117" t="s">
        <v>139</v>
      </c>
      <c r="L23" s="118">
        <v>23</v>
      </c>
      <c r="M23" s="116"/>
      <c r="N23" s="118">
        <v>23</v>
      </c>
      <c r="P23" s="110">
        <v>971</v>
      </c>
      <c r="Q23" s="62"/>
      <c r="R23" s="110">
        <v>923446128</v>
      </c>
      <c r="S23" s="62"/>
      <c r="T23" s="110">
        <v>877015563</v>
      </c>
      <c r="U23" s="62"/>
      <c r="V23" s="142">
        <v>0</v>
      </c>
      <c r="W23" s="141"/>
      <c r="X23" s="142">
        <v>0</v>
      </c>
      <c r="Y23" s="86"/>
      <c r="Z23" s="297">
        <v>0</v>
      </c>
      <c r="AA23" s="141"/>
      <c r="AB23" s="142">
        <v>0</v>
      </c>
      <c r="AC23" s="62"/>
      <c r="AD23" s="110">
        <v>971</v>
      </c>
      <c r="AE23" s="62"/>
      <c r="AF23" s="229">
        <v>908550</v>
      </c>
      <c r="AG23" s="62"/>
      <c r="AH23" s="110">
        <v>923446128</v>
      </c>
      <c r="AI23" s="62"/>
      <c r="AJ23" s="110">
        <v>881722352</v>
      </c>
      <c r="AK23" s="62"/>
      <c r="AL23" s="87">
        <f t="shared" si="0"/>
        <v>1.3597668930307839E-5</v>
      </c>
      <c r="AN23" s="97"/>
    </row>
    <row r="24" spans="1:41" ht="30" customHeight="1">
      <c r="A24" s="351" t="s">
        <v>152</v>
      </c>
      <c r="B24" s="351"/>
      <c r="C24" s="103"/>
      <c r="D24" s="117" t="s">
        <v>35</v>
      </c>
      <c r="E24" s="62"/>
      <c r="F24" s="117" t="s">
        <v>35</v>
      </c>
      <c r="G24" s="62"/>
      <c r="H24" s="117" t="s">
        <v>153</v>
      </c>
      <c r="I24" s="62"/>
      <c r="J24" s="117" t="s">
        <v>155</v>
      </c>
      <c r="L24" s="118">
        <v>23</v>
      </c>
      <c r="M24" s="116"/>
      <c r="N24" s="118">
        <v>23</v>
      </c>
      <c r="P24" s="110">
        <v>136580</v>
      </c>
      <c r="Q24" s="62"/>
      <c r="R24" s="110">
        <v>128999810000</v>
      </c>
      <c r="S24" s="62"/>
      <c r="T24" s="110">
        <v>119853400058</v>
      </c>
      <c r="U24" s="62"/>
      <c r="V24" s="142">
        <v>0</v>
      </c>
      <c r="W24" s="141"/>
      <c r="X24" s="142">
        <v>0</v>
      </c>
      <c r="Y24" s="86"/>
      <c r="Z24" s="297">
        <v>0</v>
      </c>
      <c r="AA24" s="141"/>
      <c r="AB24" s="142">
        <v>0</v>
      </c>
      <c r="AC24" s="62"/>
      <c r="AD24" s="110">
        <v>136580</v>
      </c>
      <c r="AE24" s="62"/>
      <c r="AF24" s="229">
        <v>862450</v>
      </c>
      <c r="AG24" s="62"/>
      <c r="AH24" s="110">
        <v>128999810000</v>
      </c>
      <c r="AI24" s="62"/>
      <c r="AJ24" s="110">
        <v>117729370827</v>
      </c>
      <c r="AK24" s="62"/>
      <c r="AL24" s="87">
        <f t="shared" si="0"/>
        <v>1.8155885514842751E-3</v>
      </c>
      <c r="AN24" s="97"/>
    </row>
    <row r="25" spans="1:41" ht="30" customHeight="1">
      <c r="A25" s="351" t="s">
        <v>157</v>
      </c>
      <c r="B25" s="351"/>
      <c r="C25" s="103"/>
      <c r="D25" s="117" t="s">
        <v>35</v>
      </c>
      <c r="E25" s="62"/>
      <c r="F25" s="117" t="s">
        <v>35</v>
      </c>
      <c r="G25" s="62"/>
      <c r="H25" s="117" t="s">
        <v>153</v>
      </c>
      <c r="I25" s="62"/>
      <c r="J25" s="117" t="s">
        <v>158</v>
      </c>
      <c r="L25" s="118">
        <v>23</v>
      </c>
      <c r="M25" s="116"/>
      <c r="N25" s="118">
        <v>23</v>
      </c>
      <c r="P25" s="110">
        <v>117000</v>
      </c>
      <c r="Q25" s="62"/>
      <c r="R25" s="110">
        <v>108148449142</v>
      </c>
      <c r="S25" s="62"/>
      <c r="T25" s="110">
        <v>98928178537</v>
      </c>
      <c r="U25" s="62"/>
      <c r="V25" s="142">
        <v>0</v>
      </c>
      <c r="W25" s="141"/>
      <c r="X25" s="142">
        <v>0</v>
      </c>
      <c r="Y25" s="86"/>
      <c r="Z25" s="297">
        <v>0</v>
      </c>
      <c r="AA25" s="141"/>
      <c r="AB25" s="142">
        <v>0</v>
      </c>
      <c r="AC25" s="62"/>
      <c r="AD25" s="110">
        <v>117000</v>
      </c>
      <c r="AE25" s="62"/>
      <c r="AF25" s="229">
        <v>846000</v>
      </c>
      <c r="AG25" s="62"/>
      <c r="AH25" s="110">
        <v>108148449142</v>
      </c>
      <c r="AI25" s="62"/>
      <c r="AJ25" s="110">
        <v>98928178537</v>
      </c>
      <c r="AK25" s="62"/>
      <c r="AL25" s="87">
        <f t="shared" si="0"/>
        <v>1.5256419626577776E-3</v>
      </c>
      <c r="AN25" s="97"/>
    </row>
    <row r="26" spans="1:41" s="54" customFormat="1" ht="30" customHeight="1">
      <c r="A26" s="352" t="s">
        <v>162</v>
      </c>
      <c r="B26" s="352"/>
      <c r="D26" s="117" t="s">
        <v>35</v>
      </c>
      <c r="E26" s="62"/>
      <c r="F26" s="117" t="s">
        <v>35</v>
      </c>
      <c r="G26" s="62"/>
      <c r="H26" s="117" t="s">
        <v>165</v>
      </c>
      <c r="I26" s="62"/>
      <c r="J26" s="117" t="s">
        <v>166</v>
      </c>
      <c r="L26" s="118">
        <v>23</v>
      </c>
      <c r="M26" s="116"/>
      <c r="N26" s="118">
        <v>23</v>
      </c>
      <c r="P26" s="110">
        <v>20534</v>
      </c>
      <c r="Q26" s="62"/>
      <c r="R26" s="110">
        <v>18950361269</v>
      </c>
      <c r="S26" s="62"/>
      <c r="T26" s="110">
        <v>16543457001</v>
      </c>
      <c r="U26" s="62"/>
      <c r="V26" s="142">
        <v>0</v>
      </c>
      <c r="W26" s="141"/>
      <c r="X26" s="142">
        <v>0</v>
      </c>
      <c r="Y26" s="86"/>
      <c r="Z26" s="297">
        <v>0</v>
      </c>
      <c r="AA26" s="141"/>
      <c r="AB26" s="142">
        <v>0</v>
      </c>
      <c r="AC26" s="62"/>
      <c r="AD26" s="110">
        <v>20534</v>
      </c>
      <c r="AE26" s="62"/>
      <c r="AF26" s="229">
        <v>833960</v>
      </c>
      <c r="AG26" s="62"/>
      <c r="AH26" s="110">
        <v>18950361269</v>
      </c>
      <c r="AI26" s="62"/>
      <c r="AJ26" s="110">
        <v>17115223174</v>
      </c>
      <c r="AK26" s="62"/>
      <c r="AL26" s="87">
        <f t="shared" si="0"/>
        <v>2.6394605723728385E-4</v>
      </c>
      <c r="AN26" s="95"/>
      <c r="AO26" s="230"/>
    </row>
    <row r="27" spans="1:41" s="54" customFormat="1" ht="30" customHeight="1">
      <c r="A27" s="352" t="s">
        <v>161</v>
      </c>
      <c r="B27" s="352"/>
      <c r="D27" s="117" t="s">
        <v>35</v>
      </c>
      <c r="E27" s="62"/>
      <c r="F27" s="117" t="s">
        <v>35</v>
      </c>
      <c r="G27" s="62"/>
      <c r="H27" s="117" t="s">
        <v>163</v>
      </c>
      <c r="I27" s="62"/>
      <c r="J27" s="117" t="s">
        <v>164</v>
      </c>
      <c r="L27" s="118">
        <v>23</v>
      </c>
      <c r="M27" s="116"/>
      <c r="N27" s="118">
        <v>23</v>
      </c>
      <c r="P27" s="110">
        <v>242810</v>
      </c>
      <c r="Q27" s="62"/>
      <c r="R27" s="110">
        <v>233585648100</v>
      </c>
      <c r="S27" s="62"/>
      <c r="T27" s="110">
        <v>211129835694</v>
      </c>
      <c r="U27" s="62"/>
      <c r="V27" s="142">
        <v>0</v>
      </c>
      <c r="W27" s="141"/>
      <c r="X27" s="142">
        <v>0</v>
      </c>
      <c r="Y27" s="86"/>
      <c r="Z27" s="297">
        <v>0</v>
      </c>
      <c r="AA27" s="141"/>
      <c r="AB27" s="142">
        <v>0</v>
      </c>
      <c r="AC27" s="62"/>
      <c r="AD27" s="110">
        <v>242810</v>
      </c>
      <c r="AE27" s="62"/>
      <c r="AF27" s="229">
        <v>870000</v>
      </c>
      <c r="AG27" s="62"/>
      <c r="AH27" s="110">
        <v>233585648100</v>
      </c>
      <c r="AI27" s="62"/>
      <c r="AJ27" s="110">
        <v>211129835694</v>
      </c>
      <c r="AK27" s="62"/>
      <c r="AL27" s="87">
        <f t="shared" si="0"/>
        <v>3.2559837011791018E-3</v>
      </c>
      <c r="AN27" s="95"/>
      <c r="AO27" s="230"/>
    </row>
    <row r="28" spans="1:41" s="54" customFormat="1" ht="30" customHeight="1">
      <c r="A28" s="352" t="s">
        <v>174</v>
      </c>
      <c r="B28" s="352"/>
      <c r="D28" s="117" t="s">
        <v>35</v>
      </c>
      <c r="E28" s="62"/>
      <c r="F28" s="117" t="s">
        <v>35</v>
      </c>
      <c r="G28" s="62"/>
      <c r="H28" s="117" t="s">
        <v>176</v>
      </c>
      <c r="I28" s="62"/>
      <c r="J28" s="117" t="s">
        <v>177</v>
      </c>
      <c r="L28" s="118">
        <v>23</v>
      </c>
      <c r="M28" s="116"/>
      <c r="N28" s="118">
        <v>23</v>
      </c>
      <c r="P28" s="110">
        <v>98581</v>
      </c>
      <c r="Q28" s="62"/>
      <c r="R28" s="110">
        <v>91000121100</v>
      </c>
      <c r="S28" s="62"/>
      <c r="T28" s="110">
        <v>77836643299</v>
      </c>
      <c r="U28" s="62"/>
      <c r="V28" s="142">
        <v>0</v>
      </c>
      <c r="W28" s="141"/>
      <c r="X28" s="142">
        <v>0</v>
      </c>
      <c r="Y28" s="86"/>
      <c r="Z28" s="297">
        <v>0</v>
      </c>
      <c r="AA28" s="141"/>
      <c r="AB28" s="142">
        <v>0</v>
      </c>
      <c r="AC28" s="62"/>
      <c r="AD28" s="110">
        <v>98581</v>
      </c>
      <c r="AE28" s="62"/>
      <c r="AF28" s="229">
        <v>790000</v>
      </c>
      <c r="AG28" s="62"/>
      <c r="AH28" s="110">
        <v>91000121100</v>
      </c>
      <c r="AI28" s="62"/>
      <c r="AJ28" s="110">
        <v>77836643299</v>
      </c>
      <c r="AK28" s="62"/>
      <c r="AL28" s="87">
        <f t="shared" si="0"/>
        <v>1.2003743625479352E-3</v>
      </c>
      <c r="AN28" s="95"/>
      <c r="AO28" s="230"/>
    </row>
    <row r="29" spans="1:41" s="54" customFormat="1" ht="30" customHeight="1">
      <c r="A29" s="352" t="s">
        <v>181</v>
      </c>
      <c r="B29" s="352"/>
      <c r="D29" s="117" t="s">
        <v>35</v>
      </c>
      <c r="E29" s="62"/>
      <c r="F29" s="117" t="s">
        <v>35</v>
      </c>
      <c r="G29" s="62"/>
      <c r="H29" s="117" t="s">
        <v>184</v>
      </c>
      <c r="I29" s="62"/>
      <c r="J29" s="117" t="s">
        <v>185</v>
      </c>
      <c r="L29" s="118">
        <v>23</v>
      </c>
      <c r="M29" s="116"/>
      <c r="N29" s="118">
        <v>23</v>
      </c>
      <c r="P29" s="110">
        <v>280000</v>
      </c>
      <c r="Q29" s="62"/>
      <c r="R29" s="110">
        <v>236978942287</v>
      </c>
      <c r="S29" s="62"/>
      <c r="T29" s="110">
        <v>246825715500</v>
      </c>
      <c r="U29" s="62"/>
      <c r="V29" s="142">
        <v>0</v>
      </c>
      <c r="W29" s="141"/>
      <c r="X29" s="142">
        <v>0</v>
      </c>
      <c r="Y29" s="86"/>
      <c r="Z29" s="297">
        <v>0</v>
      </c>
      <c r="AA29" s="141"/>
      <c r="AB29" s="142">
        <v>0</v>
      </c>
      <c r="AC29" s="62"/>
      <c r="AD29" s="110">
        <v>280000</v>
      </c>
      <c r="AE29" s="62"/>
      <c r="AF29" s="229">
        <v>888890</v>
      </c>
      <c r="AG29" s="62"/>
      <c r="AH29" s="110">
        <v>236978942287</v>
      </c>
      <c r="AI29" s="62"/>
      <c r="AJ29" s="110">
        <v>248753866497</v>
      </c>
      <c r="AK29" s="62"/>
      <c r="AL29" s="87">
        <f t="shared" si="0"/>
        <v>3.8362107006675965E-3</v>
      </c>
      <c r="AN29" s="95"/>
      <c r="AO29" s="230"/>
    </row>
    <row r="30" spans="1:41" s="54" customFormat="1" ht="30" customHeight="1">
      <c r="A30" s="352" t="s">
        <v>201</v>
      </c>
      <c r="B30" s="352"/>
      <c r="D30" s="117" t="s">
        <v>35</v>
      </c>
      <c r="E30" s="62"/>
      <c r="F30" s="117" t="s">
        <v>35</v>
      </c>
      <c r="G30" s="62"/>
      <c r="H30" s="117" t="s">
        <v>203</v>
      </c>
      <c r="I30" s="62"/>
      <c r="J30" s="117" t="s">
        <v>205</v>
      </c>
      <c r="L30" s="118">
        <v>23</v>
      </c>
      <c r="M30" s="116"/>
      <c r="N30" s="118">
        <v>23</v>
      </c>
      <c r="P30" s="110">
        <v>1422445</v>
      </c>
      <c r="Q30" s="62"/>
      <c r="R30" s="110">
        <v>1267498066150</v>
      </c>
      <c r="S30" s="62"/>
      <c r="T30" s="110">
        <v>1127954204224</v>
      </c>
      <c r="U30" s="62"/>
      <c r="V30" s="142">
        <v>0</v>
      </c>
      <c r="W30" s="141"/>
      <c r="X30" s="142">
        <v>0</v>
      </c>
      <c r="Y30" s="86"/>
      <c r="Z30" s="297">
        <v>0</v>
      </c>
      <c r="AA30" s="141"/>
      <c r="AB30" s="142">
        <v>0</v>
      </c>
      <c r="AC30" s="62"/>
      <c r="AD30" s="110">
        <v>1422445</v>
      </c>
      <c r="AE30" s="62"/>
      <c r="AF30" s="229">
        <v>769600</v>
      </c>
      <c r="AG30" s="62"/>
      <c r="AH30" s="110">
        <v>1267498066150</v>
      </c>
      <c r="AI30" s="62"/>
      <c r="AJ30" s="110">
        <v>1094118421440</v>
      </c>
      <c r="AK30" s="62"/>
      <c r="AL30" s="87">
        <f t="shared" si="0"/>
        <v>1.6873180124724961E-2</v>
      </c>
      <c r="AN30" s="95"/>
      <c r="AO30" s="230"/>
    </row>
    <row r="31" spans="1:41" s="54" customFormat="1" ht="30" customHeight="1">
      <c r="A31" s="352" t="s">
        <v>200</v>
      </c>
      <c r="B31" s="352"/>
      <c r="D31" s="117" t="s">
        <v>35</v>
      </c>
      <c r="E31" s="62"/>
      <c r="F31" s="117" t="s">
        <v>35</v>
      </c>
      <c r="G31" s="62"/>
      <c r="H31" s="117" t="s">
        <v>202</v>
      </c>
      <c r="I31" s="62"/>
      <c r="J31" s="117" t="s">
        <v>204</v>
      </c>
      <c r="L31" s="118">
        <v>23</v>
      </c>
      <c r="M31" s="116"/>
      <c r="N31" s="118">
        <v>23</v>
      </c>
      <c r="P31" s="110">
        <v>3734956</v>
      </c>
      <c r="Q31" s="62"/>
      <c r="R31" s="110">
        <v>3331136327610</v>
      </c>
      <c r="S31" s="62"/>
      <c r="T31" s="110">
        <v>3172053118744</v>
      </c>
      <c r="U31" s="62"/>
      <c r="V31" s="142">
        <v>0</v>
      </c>
      <c r="W31" s="141"/>
      <c r="X31" s="142">
        <v>0</v>
      </c>
      <c r="Y31" s="86"/>
      <c r="Z31" s="297">
        <v>0</v>
      </c>
      <c r="AA31" s="141"/>
      <c r="AB31" s="142">
        <v>0</v>
      </c>
      <c r="AC31" s="62"/>
      <c r="AD31" s="110">
        <v>3734956</v>
      </c>
      <c r="AE31" s="62"/>
      <c r="AF31" s="229">
        <v>799160</v>
      </c>
      <c r="AG31" s="62"/>
      <c r="AH31" s="110">
        <v>3331136327610</v>
      </c>
      <c r="AI31" s="62"/>
      <c r="AJ31" s="110">
        <v>2983204437041</v>
      </c>
      <c r="AK31" s="62"/>
      <c r="AL31" s="87">
        <f t="shared" si="0"/>
        <v>4.6006122215566672E-2</v>
      </c>
      <c r="AN31" s="95"/>
      <c r="AO31" s="230"/>
    </row>
    <row r="32" spans="1:41" s="54" customFormat="1" ht="30" customHeight="1">
      <c r="A32" s="352" t="s">
        <v>42</v>
      </c>
      <c r="B32" s="352"/>
      <c r="D32" s="117" t="s">
        <v>35</v>
      </c>
      <c r="E32" s="62"/>
      <c r="F32" s="117" t="s">
        <v>35</v>
      </c>
      <c r="G32" s="62"/>
      <c r="H32" s="117" t="s">
        <v>43</v>
      </c>
      <c r="I32" s="62"/>
      <c r="J32" s="117" t="s">
        <v>44</v>
      </c>
      <c r="L32" s="118">
        <v>23</v>
      </c>
      <c r="M32" s="116"/>
      <c r="N32" s="118">
        <v>23</v>
      </c>
      <c r="P32" s="110">
        <v>200000</v>
      </c>
      <c r="Q32" s="62"/>
      <c r="R32" s="110">
        <v>200000000000</v>
      </c>
      <c r="S32" s="62"/>
      <c r="T32" s="110">
        <v>215882550000</v>
      </c>
      <c r="U32" s="62"/>
      <c r="V32" s="142">
        <v>0</v>
      </c>
      <c r="W32" s="141"/>
      <c r="X32" s="142">
        <v>0</v>
      </c>
      <c r="Y32" s="86"/>
      <c r="Z32" s="297">
        <v>0</v>
      </c>
      <c r="AA32" s="141"/>
      <c r="AB32" s="142">
        <v>0</v>
      </c>
      <c r="AC32" s="62"/>
      <c r="AD32" s="110">
        <v>200000</v>
      </c>
      <c r="AE32" s="62"/>
      <c r="AF32" s="229">
        <v>1080000</v>
      </c>
      <c r="AG32" s="62"/>
      <c r="AH32" s="110">
        <v>200000000000</v>
      </c>
      <c r="AI32" s="62"/>
      <c r="AJ32" s="110">
        <v>215882550000</v>
      </c>
      <c r="AK32" s="62"/>
      <c r="AL32" s="87">
        <f t="shared" si="0"/>
        <v>3.3292786964876997E-3</v>
      </c>
      <c r="AN32" s="95"/>
      <c r="AO32" s="230"/>
    </row>
    <row r="33" spans="1:41" s="54" customFormat="1" ht="30" customHeight="1">
      <c r="A33" s="352" t="s">
        <v>182</v>
      </c>
      <c r="B33" s="352"/>
      <c r="D33" s="117" t="s">
        <v>35</v>
      </c>
      <c r="E33" s="62"/>
      <c r="F33" s="117" t="s">
        <v>35</v>
      </c>
      <c r="G33" s="62"/>
      <c r="H33" s="117" t="s">
        <v>135</v>
      </c>
      <c r="I33" s="62"/>
      <c r="J33" s="117" t="s">
        <v>130</v>
      </c>
      <c r="L33" s="118">
        <v>20.5</v>
      </c>
      <c r="M33" s="116"/>
      <c r="N33" s="118">
        <v>20.5</v>
      </c>
      <c r="P33" s="110">
        <v>500000</v>
      </c>
      <c r="Q33" s="62"/>
      <c r="R33" s="110">
        <v>500000000000</v>
      </c>
      <c r="S33" s="62"/>
      <c r="T33" s="110">
        <v>499728125000</v>
      </c>
      <c r="U33" s="62"/>
      <c r="V33" s="142">
        <v>0</v>
      </c>
      <c r="W33" s="141"/>
      <c r="X33" s="142">
        <v>0</v>
      </c>
      <c r="Y33" s="86"/>
      <c r="Z33" s="297">
        <v>0</v>
      </c>
      <c r="AA33" s="141"/>
      <c r="AB33" s="297">
        <v>0</v>
      </c>
      <c r="AC33" s="62"/>
      <c r="AD33" s="110">
        <v>500000</v>
      </c>
      <c r="AE33" s="62"/>
      <c r="AF33" s="229">
        <v>1000000</v>
      </c>
      <c r="AG33" s="62"/>
      <c r="AH33" s="110">
        <v>500000000000</v>
      </c>
      <c r="AI33" s="62"/>
      <c r="AJ33" s="110">
        <v>499728125000</v>
      </c>
      <c r="AK33" s="62"/>
      <c r="AL33" s="87">
        <f t="shared" si="0"/>
        <v>7.7066636492770825E-3</v>
      </c>
      <c r="AN33" s="95"/>
      <c r="AO33" s="230"/>
    </row>
    <row r="34" spans="1:41" s="54" customFormat="1" ht="30" customHeight="1">
      <c r="A34" s="352" t="s">
        <v>277</v>
      </c>
      <c r="B34" s="352"/>
      <c r="D34" s="117" t="s">
        <v>35</v>
      </c>
      <c r="E34" s="62"/>
      <c r="F34" s="117" t="s">
        <v>35</v>
      </c>
      <c r="G34" s="62"/>
      <c r="H34" s="117" t="s">
        <v>283</v>
      </c>
      <c r="I34" s="62"/>
      <c r="J34" s="117" t="s">
        <v>284</v>
      </c>
      <c r="L34" s="118">
        <v>23</v>
      </c>
      <c r="M34" s="116"/>
      <c r="N34" s="118">
        <v>23</v>
      </c>
      <c r="P34" s="110">
        <v>0</v>
      </c>
      <c r="Q34" s="62"/>
      <c r="R34" s="110">
        <v>0</v>
      </c>
      <c r="S34" s="62"/>
      <c r="T34" s="110">
        <v>0</v>
      </c>
      <c r="U34" s="62"/>
      <c r="V34" s="142">
        <v>50000</v>
      </c>
      <c r="W34" s="141"/>
      <c r="X34" s="142">
        <v>19155383938</v>
      </c>
      <c r="Y34" s="86"/>
      <c r="Z34" s="297">
        <v>0</v>
      </c>
      <c r="AA34" s="141"/>
      <c r="AB34" s="297">
        <v>0</v>
      </c>
      <c r="AC34" s="62"/>
      <c r="AD34" s="110">
        <v>50000</v>
      </c>
      <c r="AE34" s="62"/>
      <c r="AF34" s="229">
        <v>381330</v>
      </c>
      <c r="AG34" s="62"/>
      <c r="AH34" s="110">
        <v>19155383938</v>
      </c>
      <c r="AI34" s="62"/>
      <c r="AJ34" s="110">
        <v>19056132590</v>
      </c>
      <c r="AK34" s="62"/>
      <c r="AL34" s="87">
        <f t="shared" si="0"/>
        <v>2.9387820492824443E-4</v>
      </c>
      <c r="AN34" s="95"/>
      <c r="AO34" s="230"/>
    </row>
    <row r="35" spans="1:41" s="54" customFormat="1" ht="30" customHeight="1">
      <c r="A35" s="352" t="s">
        <v>278</v>
      </c>
      <c r="B35" s="352"/>
      <c r="D35" s="117" t="s">
        <v>35</v>
      </c>
      <c r="E35" s="62"/>
      <c r="F35" s="117" t="s">
        <v>35</v>
      </c>
      <c r="G35" s="62"/>
      <c r="H35" s="117" t="s">
        <v>276</v>
      </c>
      <c r="I35" s="62"/>
      <c r="J35" s="117" t="s">
        <v>285</v>
      </c>
      <c r="L35" s="118">
        <v>23</v>
      </c>
      <c r="M35" s="116"/>
      <c r="N35" s="118">
        <v>23</v>
      </c>
      <c r="P35" s="110">
        <v>0</v>
      </c>
      <c r="Q35" s="62"/>
      <c r="R35" s="110">
        <v>0</v>
      </c>
      <c r="S35" s="62"/>
      <c r="T35" s="110">
        <v>0</v>
      </c>
      <c r="U35" s="62"/>
      <c r="V35" s="142">
        <v>2000000</v>
      </c>
      <c r="W35" s="141"/>
      <c r="X35" s="142">
        <v>2000000000000</v>
      </c>
      <c r="Y35" s="86"/>
      <c r="Z35" s="297">
        <v>0</v>
      </c>
      <c r="AA35" s="141"/>
      <c r="AB35" s="297">
        <v>0</v>
      </c>
      <c r="AC35" s="62"/>
      <c r="AD35" s="110">
        <v>2000000</v>
      </c>
      <c r="AE35" s="62"/>
      <c r="AF35" s="229">
        <v>1000000</v>
      </c>
      <c r="AG35" s="62"/>
      <c r="AH35" s="110">
        <v>2000000000000</v>
      </c>
      <c r="AI35" s="62"/>
      <c r="AJ35" s="110">
        <v>1998912500000</v>
      </c>
      <c r="AK35" s="62"/>
      <c r="AL35" s="87">
        <f t="shared" si="0"/>
        <v>3.082665459710833E-2</v>
      </c>
      <c r="AN35" s="95"/>
      <c r="AO35" s="230"/>
    </row>
    <row r="36" spans="1:41" s="54" customFormat="1" ht="30" customHeight="1">
      <c r="A36" s="352" t="s">
        <v>279</v>
      </c>
      <c r="B36" s="352"/>
      <c r="D36" s="117" t="s">
        <v>35</v>
      </c>
      <c r="E36" s="62"/>
      <c r="F36" s="117" t="s">
        <v>35</v>
      </c>
      <c r="G36" s="62"/>
      <c r="H36" s="117" t="s">
        <v>286</v>
      </c>
      <c r="I36" s="62"/>
      <c r="J36" s="117" t="s">
        <v>287</v>
      </c>
      <c r="L36" s="118">
        <v>26</v>
      </c>
      <c r="M36" s="116"/>
      <c r="N36" s="118">
        <v>26</v>
      </c>
      <c r="P36" s="110">
        <v>0</v>
      </c>
      <c r="Q36" s="62"/>
      <c r="R36" s="110">
        <v>0</v>
      </c>
      <c r="S36" s="62"/>
      <c r="T36" s="110">
        <v>0</v>
      </c>
      <c r="U36" s="62"/>
      <c r="V36" s="142">
        <v>799990</v>
      </c>
      <c r="W36" s="141"/>
      <c r="X36" s="142">
        <v>799644940559</v>
      </c>
      <c r="Y36" s="86"/>
      <c r="Z36" s="297">
        <v>0</v>
      </c>
      <c r="AA36" s="141"/>
      <c r="AB36" s="297">
        <v>0</v>
      </c>
      <c r="AC36" s="62"/>
      <c r="AD36" s="110">
        <v>799990</v>
      </c>
      <c r="AE36" s="62"/>
      <c r="AF36" s="229">
        <v>999100</v>
      </c>
      <c r="AG36" s="62"/>
      <c r="AH36" s="110">
        <v>799644940559</v>
      </c>
      <c r="AI36" s="62"/>
      <c r="AJ36" s="110">
        <v>798835405932</v>
      </c>
      <c r="AK36" s="62"/>
      <c r="AL36" s="87">
        <f t="shared" si="0"/>
        <v>1.2319410248625984E-2</v>
      </c>
      <c r="AN36" s="95"/>
      <c r="AO36" s="230"/>
    </row>
    <row r="37" spans="1:41" s="54" customFormat="1" ht="30" customHeight="1">
      <c r="A37" s="352" t="s">
        <v>280</v>
      </c>
      <c r="B37" s="352"/>
      <c r="D37" s="117" t="s">
        <v>35</v>
      </c>
      <c r="E37" s="62"/>
      <c r="F37" s="117" t="s">
        <v>35</v>
      </c>
      <c r="G37" s="62"/>
      <c r="H37" s="117" t="s">
        <v>288</v>
      </c>
      <c r="I37" s="62"/>
      <c r="J37" s="117" t="s">
        <v>289</v>
      </c>
      <c r="L37" s="118">
        <v>23</v>
      </c>
      <c r="M37" s="116"/>
      <c r="N37" s="118">
        <v>23</v>
      </c>
      <c r="P37" s="110">
        <v>0</v>
      </c>
      <c r="Q37" s="62"/>
      <c r="R37" s="110">
        <v>0</v>
      </c>
      <c r="S37" s="62"/>
      <c r="T37" s="110">
        <v>0</v>
      </c>
      <c r="U37" s="62"/>
      <c r="V37" s="142">
        <v>3000000</v>
      </c>
      <c r="W37" s="141"/>
      <c r="X37" s="142">
        <v>3001406250000</v>
      </c>
      <c r="Y37" s="86"/>
      <c r="Z37" s="297">
        <v>0</v>
      </c>
      <c r="AA37" s="141"/>
      <c r="AB37" s="297">
        <v>0</v>
      </c>
      <c r="AC37" s="62"/>
      <c r="AD37" s="110">
        <v>3000000</v>
      </c>
      <c r="AE37" s="62"/>
      <c r="AF37" s="229">
        <v>1000000</v>
      </c>
      <c r="AG37" s="62"/>
      <c r="AH37" s="110">
        <v>3001406250000</v>
      </c>
      <c r="AI37" s="62"/>
      <c r="AJ37" s="110">
        <v>2998368750000</v>
      </c>
      <c r="AK37" s="62"/>
      <c r="AL37" s="87">
        <f t="shared" si="0"/>
        <v>4.6239981895662495E-2</v>
      </c>
      <c r="AN37" s="95"/>
      <c r="AO37" s="230"/>
    </row>
    <row r="38" spans="1:41" s="54" customFormat="1" ht="30" customHeight="1">
      <c r="A38" s="352" t="s">
        <v>281</v>
      </c>
      <c r="B38" s="352"/>
      <c r="D38" s="117" t="s">
        <v>35</v>
      </c>
      <c r="E38" s="62"/>
      <c r="F38" s="117" t="s">
        <v>35</v>
      </c>
      <c r="G38" s="62"/>
      <c r="H38" s="117" t="s">
        <v>147</v>
      </c>
      <c r="I38" s="62"/>
      <c r="J38" s="117" t="s">
        <v>148</v>
      </c>
      <c r="L38" s="118">
        <v>23</v>
      </c>
      <c r="M38" s="116"/>
      <c r="N38" s="118">
        <v>23</v>
      </c>
      <c r="P38" s="110">
        <v>0</v>
      </c>
      <c r="Q38" s="62"/>
      <c r="R38" s="110">
        <v>0</v>
      </c>
      <c r="S38" s="62"/>
      <c r="T38" s="110">
        <v>0</v>
      </c>
      <c r="U38" s="62"/>
      <c r="V38" s="142">
        <v>1000000</v>
      </c>
      <c r="W38" s="141"/>
      <c r="X38" s="142">
        <v>1000060000000</v>
      </c>
      <c r="Y38" s="86"/>
      <c r="Z38" s="297">
        <v>0</v>
      </c>
      <c r="AA38" s="141"/>
      <c r="AB38" s="297">
        <v>0</v>
      </c>
      <c r="AC38" s="62"/>
      <c r="AD38" s="110">
        <v>1000000</v>
      </c>
      <c r="AE38" s="62"/>
      <c r="AF38" s="229">
        <v>1000000</v>
      </c>
      <c r="AG38" s="62"/>
      <c r="AH38" s="110">
        <v>1000060000000</v>
      </c>
      <c r="AI38" s="62"/>
      <c r="AJ38" s="110">
        <v>999456250000</v>
      </c>
      <c r="AK38" s="62"/>
      <c r="AL38" s="87">
        <f t="shared" si="0"/>
        <v>1.5413327298554165E-2</v>
      </c>
      <c r="AN38" s="95"/>
      <c r="AO38" s="230"/>
    </row>
    <row r="39" spans="1:41" s="54" customFormat="1" ht="30" customHeight="1">
      <c r="A39" s="352" t="s">
        <v>282</v>
      </c>
      <c r="B39" s="352"/>
      <c r="D39" s="117" t="s">
        <v>35</v>
      </c>
      <c r="E39" s="62"/>
      <c r="F39" s="117" t="s">
        <v>35</v>
      </c>
      <c r="G39" s="62"/>
      <c r="H39" s="117" t="s">
        <v>290</v>
      </c>
      <c r="I39" s="62"/>
      <c r="J39" s="117" t="s">
        <v>291</v>
      </c>
      <c r="L39" s="118">
        <v>23</v>
      </c>
      <c r="M39" s="116"/>
      <c r="N39" s="118">
        <v>23</v>
      </c>
      <c r="P39" s="110">
        <v>0</v>
      </c>
      <c r="Q39" s="62"/>
      <c r="R39" s="110">
        <v>0</v>
      </c>
      <c r="S39" s="62"/>
      <c r="T39" s="110">
        <v>0</v>
      </c>
      <c r="U39" s="62"/>
      <c r="V39" s="142">
        <v>1335000</v>
      </c>
      <c r="W39" s="141"/>
      <c r="X39" s="142">
        <v>1003096944217</v>
      </c>
      <c r="Y39" s="86"/>
      <c r="Z39" s="297">
        <v>0</v>
      </c>
      <c r="AA39" s="141"/>
      <c r="AB39" s="297">
        <v>0</v>
      </c>
      <c r="AC39" s="62"/>
      <c r="AD39" s="110">
        <v>1335000</v>
      </c>
      <c r="AE39" s="62"/>
      <c r="AF39" s="229">
        <v>746100</v>
      </c>
      <c r="AG39" s="62"/>
      <c r="AH39" s="110">
        <v>1003096944217</v>
      </c>
      <c r="AI39" s="62"/>
      <c r="AJ39" s="110">
        <v>995501901346</v>
      </c>
      <c r="AK39" s="62"/>
      <c r="AL39" s="87">
        <f t="shared" si="0"/>
        <v>1.5352344469083942E-2</v>
      </c>
      <c r="AN39" s="95"/>
      <c r="AO39" s="230"/>
    </row>
    <row r="40" spans="1:41" s="54" customFormat="1" ht="30" customHeight="1">
      <c r="A40" s="352" t="s">
        <v>129</v>
      </c>
      <c r="B40" s="352"/>
      <c r="D40" s="117" t="s">
        <v>132</v>
      </c>
      <c r="E40" s="62"/>
      <c r="F40" s="117" t="s">
        <v>132</v>
      </c>
      <c r="G40" s="62"/>
      <c r="H40" s="117" t="s">
        <v>159</v>
      </c>
      <c r="I40" s="62"/>
      <c r="J40" s="117" t="s">
        <v>160</v>
      </c>
      <c r="L40" s="118">
        <v>23</v>
      </c>
      <c r="M40" s="116"/>
      <c r="N40" s="118">
        <v>23</v>
      </c>
      <c r="P40" s="110">
        <v>1000000</v>
      </c>
      <c r="Q40" s="62"/>
      <c r="R40" s="110">
        <v>1000000000000</v>
      </c>
      <c r="S40" s="62"/>
      <c r="T40" s="110">
        <v>1000000000000</v>
      </c>
      <c r="U40" s="62"/>
      <c r="V40" s="142">
        <v>0</v>
      </c>
      <c r="W40" s="141"/>
      <c r="X40" s="142">
        <v>0</v>
      </c>
      <c r="Y40" s="86"/>
      <c r="Z40" s="297">
        <v>0</v>
      </c>
      <c r="AA40" s="141"/>
      <c r="AB40" s="297">
        <v>0</v>
      </c>
      <c r="AC40" s="62"/>
      <c r="AD40" s="110">
        <v>1000000</v>
      </c>
      <c r="AE40" s="62"/>
      <c r="AF40" s="229">
        <v>1000000</v>
      </c>
      <c r="AG40" s="62"/>
      <c r="AH40" s="110">
        <v>1000000000000</v>
      </c>
      <c r="AI40" s="62"/>
      <c r="AJ40" s="110">
        <v>1000000000000</v>
      </c>
      <c r="AK40" s="62"/>
      <c r="AL40" s="87">
        <f t="shared" si="0"/>
        <v>1.5421712854919027E-2</v>
      </c>
      <c r="AN40" s="95"/>
      <c r="AO40" s="230"/>
    </row>
    <row r="41" spans="1:41" s="22" customFormat="1" ht="30" customHeight="1" thickBot="1">
      <c r="A41" s="349" t="s">
        <v>12</v>
      </c>
      <c r="B41" s="349"/>
      <c r="D41" s="91"/>
      <c r="E41" s="59"/>
      <c r="F41" s="91"/>
      <c r="G41" s="59"/>
      <c r="H41" s="91"/>
      <c r="I41" s="59"/>
      <c r="J41" s="91"/>
      <c r="K41" s="59"/>
      <c r="L41" s="91"/>
      <c r="M41" s="59"/>
      <c r="N41" s="91"/>
      <c r="O41" s="59"/>
      <c r="P41" s="111">
        <f>SUM(P8:P40)</f>
        <v>23055594</v>
      </c>
      <c r="Q41" s="80"/>
      <c r="R41" s="111">
        <f>SUM(R8:R40)</f>
        <v>18549926298945</v>
      </c>
      <c r="S41" s="80"/>
      <c r="T41" s="111">
        <f>SUM(T8:T40)</f>
        <v>19055102845295</v>
      </c>
      <c r="U41" s="80"/>
      <c r="V41" s="111">
        <f>SUM(V8:V40)</f>
        <v>9898286</v>
      </c>
      <c r="W41" s="80"/>
      <c r="X41" s="111">
        <f>SUM(X8:X40)</f>
        <v>8578977287420</v>
      </c>
      <c r="Y41" s="80"/>
      <c r="Z41" s="291">
        <f>SUM(Z8:Z40)</f>
        <v>0</v>
      </c>
      <c r="AA41" s="80"/>
      <c r="AB41" s="291">
        <f>SUM(AB8:AB40)</f>
        <v>0</v>
      </c>
      <c r="AC41" s="80"/>
      <c r="AD41" s="111">
        <f>SUM(AD8:AD40)</f>
        <v>32953880</v>
      </c>
      <c r="AE41" s="20"/>
      <c r="AF41" s="148"/>
      <c r="AG41" s="80"/>
      <c r="AH41" s="111">
        <f>SUM(AH8:AH40)</f>
        <v>27128903586365</v>
      </c>
      <c r="AI41" s="80"/>
      <c r="AJ41" s="111">
        <f>SUM(AJ8:AJ40)</f>
        <v>27549211634631</v>
      </c>
      <c r="AK41" s="20"/>
      <c r="AL41" s="198">
        <f>SUM(AL8:AL40)</f>
        <v>0.42485603120867371</v>
      </c>
      <c r="AO41" s="46"/>
    </row>
    <row r="42" spans="1:41" ht="30" customHeight="1" thickTop="1"/>
    <row r="43" spans="1:41" ht="30" customHeight="1">
      <c r="AH43" s="289"/>
      <c r="AJ43" s="95"/>
    </row>
    <row r="44" spans="1:41" ht="30" customHeight="1">
      <c r="AH44" s="289"/>
      <c r="AJ44" s="95"/>
    </row>
    <row r="45" spans="1:41" ht="30" customHeight="1">
      <c r="AH45" s="290"/>
      <c r="AJ45" s="95"/>
    </row>
    <row r="46" spans="1:41" ht="30" customHeight="1">
      <c r="AB46" s="95"/>
      <c r="AJ46" s="95"/>
    </row>
    <row r="47" spans="1:41" ht="30" customHeight="1">
      <c r="AB47" s="95"/>
      <c r="AH47" s="95"/>
      <c r="AJ47" s="95"/>
    </row>
    <row r="48" spans="1:41" ht="30" customHeight="1">
      <c r="AB48" s="95"/>
      <c r="AH48" s="95"/>
      <c r="AJ48" s="285"/>
    </row>
    <row r="49" spans="36:36" ht="30" customHeight="1">
      <c r="AJ49" s="95"/>
    </row>
    <row r="50" spans="36:36" ht="30" customHeight="1">
      <c r="AJ50" s="285"/>
    </row>
  </sheetData>
  <mergeCells count="54">
    <mergeCell ref="A40:B40"/>
    <mergeCell ref="A39:B39"/>
    <mergeCell ref="A38:B38"/>
    <mergeCell ref="A8:B8"/>
    <mergeCell ref="A18:B18"/>
    <mergeCell ref="A33:B33"/>
    <mergeCell ref="A12:B12"/>
    <mergeCell ref="A28:B28"/>
    <mergeCell ref="A10:B10"/>
    <mergeCell ref="A9:B9"/>
    <mergeCell ref="A11:B11"/>
    <mergeCell ref="A35:B35"/>
    <mergeCell ref="A36:B36"/>
    <mergeCell ref="A37:B37"/>
    <mergeCell ref="A21:B21"/>
    <mergeCell ref="A22:B22"/>
    <mergeCell ref="A23:B23"/>
    <mergeCell ref="A24:B24"/>
    <mergeCell ref="A1:AL1"/>
    <mergeCell ref="A2:AL2"/>
    <mergeCell ref="A3:AL3"/>
    <mergeCell ref="A5:O5"/>
    <mergeCell ref="P5:T5"/>
    <mergeCell ref="V5:AB5"/>
    <mergeCell ref="AD5:AL5"/>
    <mergeCell ref="A4:AL4"/>
    <mergeCell ref="V6:X6"/>
    <mergeCell ref="Z6:AB6"/>
    <mergeCell ref="A7:B7"/>
    <mergeCell ref="L6:L7"/>
    <mergeCell ref="T6:T7"/>
    <mergeCell ref="F6:F7"/>
    <mergeCell ref="N6:N7"/>
    <mergeCell ref="P6:P7"/>
    <mergeCell ref="R6:R7"/>
    <mergeCell ref="H6:H7"/>
    <mergeCell ref="J6:J7"/>
    <mergeCell ref="D6:D7"/>
    <mergeCell ref="A25:B25"/>
    <mergeCell ref="A41:B41"/>
    <mergeCell ref="A13:B13"/>
    <mergeCell ref="A14:B14"/>
    <mergeCell ref="A20:B20"/>
    <mergeCell ref="A15:B15"/>
    <mergeCell ref="A26:B26"/>
    <mergeCell ref="A16:B16"/>
    <mergeCell ref="A17:B17"/>
    <mergeCell ref="A27:B27"/>
    <mergeCell ref="A31:B31"/>
    <mergeCell ref="A32:B32"/>
    <mergeCell ref="A30:B30"/>
    <mergeCell ref="A29:B29"/>
    <mergeCell ref="A19:B19"/>
    <mergeCell ref="A34:B34"/>
  </mergeCells>
  <pageMargins left="0.39" right="0.39" top="0.39" bottom="0.39" header="0" footer="0"/>
  <pageSetup scale="3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  <pageSetUpPr fitToPage="1"/>
  </sheetPr>
  <dimension ref="A1:Q21"/>
  <sheetViews>
    <sheetView rightToLeft="1" view="pageBreakPreview" topLeftCell="A16" zoomScaleNormal="100" zoomScaleSheetLayoutView="100" workbookViewId="0">
      <selection activeCell="M7" sqref="M7"/>
    </sheetView>
  </sheetViews>
  <sheetFormatPr defaultColWidth="9.140625" defaultRowHeight="30" customHeight="1"/>
  <cols>
    <col min="1" max="1" width="9" style="49" bestFit="1" customWidth="1"/>
    <col min="2" max="2" width="5.140625" style="49" customWidth="1"/>
    <col min="3" max="3" width="1.28515625" style="49" customWidth="1"/>
    <col min="4" max="4" width="19.7109375" style="49" customWidth="1"/>
    <col min="5" max="5" width="1.28515625" style="49" customWidth="1"/>
    <col min="6" max="6" width="29.140625" style="49" bestFit="1" customWidth="1"/>
    <col min="7" max="7" width="1.28515625" style="49" customWidth="1"/>
    <col min="8" max="8" width="13.7109375" style="49" bestFit="1" customWidth="1"/>
    <col min="9" max="9" width="1.28515625" style="49" customWidth="1"/>
    <col min="10" max="10" width="10.42578125" style="49" customWidth="1"/>
    <col min="11" max="11" width="9.140625" style="49" customWidth="1"/>
    <col min="12" max="12" width="1.28515625" style="49" customWidth="1"/>
    <col min="13" max="13" width="29.5703125" style="49" customWidth="1"/>
    <col min="14" max="14" width="1.28515625" style="49" customWidth="1"/>
    <col min="15" max="15" width="14.28515625" style="49" customWidth="1"/>
    <col min="16" max="16" width="1.28515625" style="49" customWidth="1"/>
    <col min="17" max="17" width="23.7109375" style="49" customWidth="1"/>
    <col min="18" max="18" width="0.28515625" style="49" customWidth="1"/>
    <col min="19" max="16384" width="9.140625" style="49"/>
  </cols>
  <sheetData>
    <row r="1" spans="1:17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</row>
    <row r="2" spans="1:17" ht="30" customHeight="1">
      <c r="A2" s="349" t="s">
        <v>58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</row>
    <row r="3" spans="1:17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</row>
    <row r="4" spans="1:17" s="50" customFormat="1" ht="30" customHeight="1">
      <c r="A4" s="350" t="s">
        <v>126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</row>
    <row r="5" spans="1:17" ht="30" customHeight="1">
      <c r="A5" s="349" t="s">
        <v>78</v>
      </c>
      <c r="B5" s="349"/>
      <c r="D5" s="349" t="s">
        <v>79</v>
      </c>
      <c r="F5" s="349" t="s">
        <v>80</v>
      </c>
      <c r="H5" s="349" t="s">
        <v>22</v>
      </c>
      <c r="J5" s="349" t="s">
        <v>81</v>
      </c>
      <c r="K5" s="349"/>
      <c r="M5" s="360" t="s">
        <v>76</v>
      </c>
      <c r="O5" s="349" t="s">
        <v>82</v>
      </c>
      <c r="Q5" s="360" t="s">
        <v>77</v>
      </c>
    </row>
    <row r="6" spans="1:17" ht="19.5" customHeight="1">
      <c r="A6" s="341"/>
      <c r="B6" s="341"/>
      <c r="D6" s="341"/>
      <c r="F6" s="341"/>
      <c r="H6" s="361"/>
      <c r="J6" s="341"/>
      <c r="K6" s="341"/>
      <c r="M6" s="360"/>
      <c r="O6" s="341"/>
      <c r="Q6" s="360"/>
    </row>
    <row r="7" spans="1:17" s="41" customFormat="1" ht="30" customHeight="1">
      <c r="A7" s="357" t="s">
        <v>83</v>
      </c>
      <c r="B7" s="357"/>
      <c r="D7" s="357" t="s">
        <v>83</v>
      </c>
      <c r="F7" s="51" t="s">
        <v>107</v>
      </c>
      <c r="H7" s="102">
        <v>450000</v>
      </c>
      <c r="I7" s="103"/>
      <c r="J7" s="359">
        <v>450270566736</v>
      </c>
      <c r="K7" s="359"/>
      <c r="L7" s="103"/>
      <c r="M7" s="232">
        <v>2254931506</v>
      </c>
      <c r="N7" s="103"/>
      <c r="O7" s="104">
        <v>1000000</v>
      </c>
      <c r="Q7" s="107">
        <v>0.32</v>
      </c>
    </row>
    <row r="8" spans="1:17" s="41" customFormat="1" ht="30" customHeight="1">
      <c r="A8" s="358"/>
      <c r="B8" s="358"/>
      <c r="D8" s="358"/>
      <c r="F8" s="41" t="s">
        <v>108</v>
      </c>
      <c r="H8" s="104">
        <v>200000</v>
      </c>
      <c r="I8" s="103"/>
      <c r="J8" s="359">
        <v>200000000000</v>
      </c>
      <c r="K8" s="359"/>
      <c r="L8" s="103"/>
      <c r="M8" s="233">
        <v>1707123283</v>
      </c>
      <c r="N8" s="103"/>
      <c r="O8" s="104">
        <v>1000000</v>
      </c>
      <c r="Q8" s="196">
        <v>0.33</v>
      </c>
    </row>
    <row r="9" spans="1:17" s="41" customFormat="1" ht="30" customHeight="1">
      <c r="A9" s="358"/>
      <c r="B9" s="358"/>
      <c r="D9" s="358"/>
      <c r="F9" s="41" t="s">
        <v>127</v>
      </c>
      <c r="H9" s="104">
        <v>500000</v>
      </c>
      <c r="I9" s="103"/>
      <c r="J9" s="359">
        <v>500000000000</v>
      </c>
      <c r="K9" s="359"/>
      <c r="L9" s="103"/>
      <c r="M9" s="233">
        <v>4792239656</v>
      </c>
      <c r="N9" s="103"/>
      <c r="O9" s="104">
        <v>1000000</v>
      </c>
      <c r="Q9" s="108">
        <v>0.40899999999999997</v>
      </c>
    </row>
    <row r="10" spans="1:17" ht="30" customHeight="1">
      <c r="A10" s="358"/>
      <c r="B10" s="358"/>
      <c r="D10" s="358"/>
      <c r="F10" s="41" t="s">
        <v>129</v>
      </c>
      <c r="H10" s="104">
        <v>500000</v>
      </c>
      <c r="I10" s="105"/>
      <c r="J10" s="359">
        <v>500000000000</v>
      </c>
      <c r="K10" s="359"/>
      <c r="L10" s="105"/>
      <c r="M10" s="233">
        <v>3390625000</v>
      </c>
      <c r="N10" s="105"/>
      <c r="O10" s="104">
        <v>1000000</v>
      </c>
      <c r="Q10" s="108">
        <v>0.379</v>
      </c>
    </row>
    <row r="11" spans="1:17" ht="30" customHeight="1">
      <c r="A11" s="358"/>
      <c r="B11" s="358"/>
      <c r="D11" s="358"/>
      <c r="F11" s="41" t="s">
        <v>171</v>
      </c>
      <c r="H11" s="104">
        <v>1000000</v>
      </c>
      <c r="I11" s="105"/>
      <c r="J11" s="359">
        <v>1000000000000</v>
      </c>
      <c r="K11" s="359"/>
      <c r="L11" s="105"/>
      <c r="M11" s="233">
        <v>9034560826</v>
      </c>
      <c r="N11" s="105"/>
      <c r="O11" s="104">
        <v>1000000</v>
      </c>
      <c r="Q11" s="196">
        <v>0.43</v>
      </c>
    </row>
    <row r="12" spans="1:17" ht="30" customHeight="1">
      <c r="A12" s="358"/>
      <c r="B12" s="358"/>
      <c r="D12" s="358"/>
      <c r="F12" s="41" t="s">
        <v>150</v>
      </c>
      <c r="H12" s="104">
        <v>400000</v>
      </c>
      <c r="I12" s="106"/>
      <c r="J12" s="359">
        <v>400062500000</v>
      </c>
      <c r="K12" s="359"/>
      <c r="L12" s="264"/>
      <c r="M12" s="233">
        <v>4014338645</v>
      </c>
      <c r="N12" s="106"/>
      <c r="O12" s="104">
        <v>1000000</v>
      </c>
      <c r="Q12" s="109">
        <v>0.39500000000000002</v>
      </c>
    </row>
    <row r="13" spans="1:17" ht="30" customHeight="1">
      <c r="A13" s="358"/>
      <c r="B13" s="358"/>
      <c r="D13" s="358"/>
      <c r="F13" s="41" t="s">
        <v>242</v>
      </c>
      <c r="H13" s="104">
        <v>600000</v>
      </c>
      <c r="I13" s="106"/>
      <c r="J13" s="359">
        <v>570019179307</v>
      </c>
      <c r="K13" s="359"/>
      <c r="L13" s="264"/>
      <c r="M13" s="233">
        <v>4537180305</v>
      </c>
      <c r="N13" s="106"/>
      <c r="O13" s="104">
        <v>1000000</v>
      </c>
      <c r="Q13" s="109">
        <v>0.39200000000000002</v>
      </c>
    </row>
    <row r="14" spans="1:17" ht="30" customHeight="1">
      <c r="A14" s="358"/>
      <c r="B14" s="358"/>
      <c r="D14" s="358"/>
      <c r="F14" s="41" t="s">
        <v>206</v>
      </c>
      <c r="H14" s="104">
        <v>1422445</v>
      </c>
      <c r="I14" s="106"/>
      <c r="J14" s="359">
        <v>1267498066150</v>
      </c>
      <c r="K14" s="359"/>
      <c r="L14" s="264"/>
      <c r="M14" s="233">
        <v>107649887</v>
      </c>
      <c r="N14" s="106"/>
      <c r="O14" s="104">
        <v>1000000</v>
      </c>
      <c r="Q14" s="109">
        <v>0.40500000000000003</v>
      </c>
    </row>
    <row r="15" spans="1:17" ht="30" customHeight="1">
      <c r="A15" s="358"/>
      <c r="B15" s="358"/>
      <c r="D15" s="358"/>
      <c r="F15" s="41" t="s">
        <v>217</v>
      </c>
      <c r="H15" s="104">
        <v>79700</v>
      </c>
      <c r="I15" s="106"/>
      <c r="J15" s="359">
        <v>500370019440</v>
      </c>
      <c r="K15" s="359"/>
      <c r="L15" s="264"/>
      <c r="M15" s="233">
        <v>4400958989</v>
      </c>
      <c r="N15" s="106"/>
      <c r="O15" s="104">
        <v>6392330</v>
      </c>
      <c r="Q15" s="107">
        <v>0.42</v>
      </c>
    </row>
    <row r="16" spans="1:17" ht="30" customHeight="1">
      <c r="A16" s="358"/>
      <c r="B16" s="358"/>
      <c r="D16" s="358"/>
      <c r="F16" s="41" t="s">
        <v>226</v>
      </c>
      <c r="H16" s="104">
        <v>3000000</v>
      </c>
      <c r="I16" s="106"/>
      <c r="J16" s="359">
        <v>3048009205651</v>
      </c>
      <c r="K16" s="359"/>
      <c r="L16" s="264"/>
      <c r="M16" s="233">
        <v>36883695654</v>
      </c>
      <c r="N16" s="106"/>
      <c r="O16" s="104">
        <v>1044458</v>
      </c>
      <c r="Q16" s="109">
        <v>0.42599999999999999</v>
      </c>
    </row>
    <row r="17" spans="1:17" ht="30" customHeight="1">
      <c r="A17" s="358"/>
      <c r="B17" s="358"/>
      <c r="D17" s="358"/>
      <c r="F17" s="41" t="s">
        <v>265</v>
      </c>
      <c r="H17" s="104">
        <v>307100</v>
      </c>
      <c r="I17" s="106"/>
      <c r="J17" s="359">
        <v>1500097512000</v>
      </c>
      <c r="K17" s="359"/>
      <c r="L17" s="264"/>
      <c r="M17" s="233">
        <v>5543028088</v>
      </c>
      <c r="N17" s="106"/>
      <c r="O17" s="104">
        <v>4884720</v>
      </c>
      <c r="Q17" s="107">
        <v>0.42</v>
      </c>
    </row>
    <row r="18" spans="1:17" ht="30" customHeight="1">
      <c r="A18" s="358"/>
      <c r="B18" s="358"/>
      <c r="D18" s="358"/>
      <c r="F18" s="49" t="s">
        <v>278</v>
      </c>
      <c r="H18" s="104">
        <v>2000000</v>
      </c>
      <c r="J18" s="359">
        <v>19155383938</v>
      </c>
      <c r="K18" s="359"/>
      <c r="M18" s="298"/>
      <c r="O18" s="309">
        <v>1000000</v>
      </c>
    </row>
    <row r="19" spans="1:17" ht="30" customHeight="1">
      <c r="A19" s="358"/>
      <c r="B19" s="358"/>
      <c r="D19" s="358"/>
      <c r="F19" s="49" t="s">
        <v>279</v>
      </c>
      <c r="H19" s="104">
        <v>799990</v>
      </c>
      <c r="J19" s="359">
        <v>2000000000000</v>
      </c>
      <c r="K19" s="359"/>
      <c r="O19" s="309">
        <v>999100</v>
      </c>
    </row>
    <row r="20" spans="1:17" ht="30" customHeight="1">
      <c r="A20" s="358"/>
      <c r="B20" s="358"/>
      <c r="D20" s="358"/>
      <c r="F20" s="49" t="s">
        <v>280</v>
      </c>
      <c r="H20" s="104">
        <v>3000000</v>
      </c>
      <c r="J20" s="359">
        <v>799644940559</v>
      </c>
      <c r="K20" s="359"/>
      <c r="O20" s="309">
        <v>1000000</v>
      </c>
      <c r="Q20" s="109">
        <v>0.42399999999999999</v>
      </c>
    </row>
    <row r="21" spans="1:17" ht="30" customHeight="1">
      <c r="A21" s="358"/>
      <c r="B21" s="358"/>
      <c r="D21" s="358"/>
      <c r="F21" s="49" t="s">
        <v>281</v>
      </c>
      <c r="H21" s="104">
        <v>1000000</v>
      </c>
      <c r="J21" s="359">
        <v>3001406250000</v>
      </c>
      <c r="K21" s="359"/>
      <c r="O21" s="309">
        <v>1000000</v>
      </c>
      <c r="Q21" s="109">
        <v>0.42399999999999999</v>
      </c>
    </row>
  </sheetData>
  <mergeCells count="29">
    <mergeCell ref="J20:K20"/>
    <mergeCell ref="J21:K21"/>
    <mergeCell ref="J17:K17"/>
    <mergeCell ref="J7:K7"/>
    <mergeCell ref="J8:K8"/>
    <mergeCell ref="J12:K12"/>
    <mergeCell ref="J9:K9"/>
    <mergeCell ref="J16:K16"/>
    <mergeCell ref="J15:K15"/>
    <mergeCell ref="J14:K14"/>
    <mergeCell ref="J11:K11"/>
    <mergeCell ref="J10:K10"/>
    <mergeCell ref="J13:K13"/>
    <mergeCell ref="A7:B21"/>
    <mergeCell ref="D7:D21"/>
    <mergeCell ref="J18:K18"/>
    <mergeCell ref="A1:Q1"/>
    <mergeCell ref="A2:Q2"/>
    <mergeCell ref="A3:Q3"/>
    <mergeCell ref="M5:M6"/>
    <mergeCell ref="Q5:Q6"/>
    <mergeCell ref="A4:Q4"/>
    <mergeCell ref="O5:O6"/>
    <mergeCell ref="A5:B6"/>
    <mergeCell ref="D5:D6"/>
    <mergeCell ref="F5:F6"/>
    <mergeCell ref="H5:H6"/>
    <mergeCell ref="J5:K6"/>
    <mergeCell ref="J19:K19"/>
  </mergeCells>
  <phoneticPr fontId="37" type="noConversion"/>
  <pageMargins left="0.39" right="0.39" top="0.39" bottom="0.39" header="0" footer="0"/>
  <pageSetup scale="7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249977111117893"/>
  </sheetPr>
  <dimension ref="A1:P12"/>
  <sheetViews>
    <sheetView rightToLeft="1" view="pageBreakPreview" zoomScale="120" zoomScaleNormal="100" zoomScaleSheetLayoutView="120" workbookViewId="0">
      <selection activeCell="G10" sqref="G10"/>
    </sheetView>
  </sheetViews>
  <sheetFormatPr defaultColWidth="9.140625" defaultRowHeight="30" customHeight="1"/>
  <cols>
    <col min="1" max="1" width="29.85546875" style="12" customWidth="1"/>
    <col min="2" max="2" width="0.5703125" style="12" customWidth="1"/>
    <col min="3" max="3" width="12.42578125" style="12" customWidth="1"/>
    <col min="4" max="4" width="0.5703125" style="12" customWidth="1"/>
    <col min="5" max="5" width="15.5703125" style="12" customWidth="1"/>
    <col min="6" max="6" width="0.42578125" style="12" customWidth="1"/>
    <col min="7" max="7" width="13" style="12" customWidth="1"/>
    <col min="8" max="8" width="0.42578125" style="12" customWidth="1"/>
    <col min="9" max="9" width="13" style="12" customWidth="1"/>
    <col min="10" max="10" width="0.5703125" style="12" customWidth="1"/>
    <col min="11" max="11" width="17" style="12" customWidth="1"/>
    <col min="12" max="12" width="0.42578125" style="12" customWidth="1"/>
    <col min="13" max="13" width="14.85546875" style="12" bestFit="1" customWidth="1"/>
    <col min="14" max="14" width="19.5703125" style="12" customWidth="1"/>
    <col min="15" max="16384" width="9.140625" style="12"/>
  </cols>
  <sheetData>
    <row r="1" spans="1:16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</row>
    <row r="2" spans="1:16" ht="30" customHeight="1">
      <c r="A2" s="349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</row>
    <row r="3" spans="1:16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</row>
    <row r="4" spans="1:16" s="13" customFormat="1" ht="30" customHeight="1">
      <c r="A4" s="350" t="s">
        <v>47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</row>
    <row r="5" spans="1:16" s="13" customFormat="1" ht="30" customHeight="1">
      <c r="A5" s="350" t="s">
        <v>48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</row>
    <row r="6" spans="1:16" ht="9" customHeight="1"/>
    <row r="7" spans="1:16" ht="30" customHeight="1">
      <c r="C7" s="361" t="s">
        <v>276</v>
      </c>
      <c r="D7" s="361"/>
      <c r="E7" s="361"/>
      <c r="F7" s="361"/>
      <c r="G7" s="361"/>
      <c r="H7" s="361"/>
      <c r="I7" s="361"/>
      <c r="J7" s="361"/>
      <c r="K7" s="361"/>
      <c r="L7" s="361"/>
      <c r="M7" s="361"/>
    </row>
    <row r="8" spans="1:16" ht="42">
      <c r="A8" s="1" t="s">
        <v>49</v>
      </c>
      <c r="C8" s="17" t="s">
        <v>6</v>
      </c>
      <c r="E8" s="17" t="s">
        <v>50</v>
      </c>
      <c r="G8" s="28" t="s">
        <v>51</v>
      </c>
      <c r="I8" s="17" t="s">
        <v>52</v>
      </c>
      <c r="K8" s="28" t="s">
        <v>53</v>
      </c>
      <c r="M8" s="9" t="s">
        <v>105</v>
      </c>
    </row>
    <row r="9" spans="1:16" ht="30" customHeight="1">
      <c r="A9" s="261" t="s">
        <v>142</v>
      </c>
      <c r="B9" s="151"/>
      <c r="C9" s="24">
        <v>600000</v>
      </c>
      <c r="D9" s="23"/>
      <c r="E9" s="24">
        <v>950000</v>
      </c>
      <c r="F9" s="23"/>
      <c r="G9" s="24">
        <v>1000000</v>
      </c>
      <c r="H9" s="23"/>
      <c r="I9" s="272">
        <v>5.2600000000000001E-2</v>
      </c>
      <c r="J9" s="23"/>
      <c r="K9" s="24">
        <f>C9*G9*(1-0.00054375)</f>
        <v>599673750000</v>
      </c>
      <c r="L9" s="151"/>
      <c r="M9" s="10" t="s">
        <v>106</v>
      </c>
      <c r="N9" s="36"/>
    </row>
    <row r="10" spans="1:16" ht="30" customHeight="1" thickBot="1">
      <c r="A10" s="11" t="s">
        <v>12</v>
      </c>
      <c r="B10" s="151"/>
      <c r="C10" s="263">
        <f>SUM(C9:C9)</f>
        <v>600000</v>
      </c>
      <c r="D10" s="23"/>
      <c r="E10" s="24"/>
      <c r="F10" s="23"/>
      <c r="G10" s="24"/>
      <c r="H10" s="23"/>
      <c r="I10" s="262"/>
      <c r="J10" s="23"/>
      <c r="K10" s="263">
        <f>SUM(K9:K9)</f>
        <v>599673750000</v>
      </c>
      <c r="L10" s="151"/>
      <c r="M10" s="10"/>
      <c r="N10" s="36"/>
    </row>
    <row r="11" spans="1:16" ht="30" customHeight="1" thickTop="1">
      <c r="A11" s="1"/>
      <c r="B11" s="151"/>
      <c r="C11" s="24"/>
      <c r="D11" s="23"/>
      <c r="E11" s="24"/>
      <c r="F11" s="23"/>
      <c r="G11" s="24"/>
      <c r="H11" s="23"/>
      <c r="I11" s="262"/>
      <c r="J11" s="23"/>
      <c r="K11" s="24"/>
      <c r="L11" s="151"/>
      <c r="M11" s="10"/>
      <c r="N11" s="36"/>
      <c r="P11" s="97"/>
    </row>
    <row r="12" spans="1:16" ht="30" customHeight="1">
      <c r="P12" s="30"/>
    </row>
  </sheetData>
  <mergeCells count="6">
    <mergeCell ref="A1:M1"/>
    <mergeCell ref="C7:M7"/>
    <mergeCell ref="A5:M5"/>
    <mergeCell ref="A4:M4"/>
    <mergeCell ref="A2:M2"/>
    <mergeCell ref="A3:M3"/>
  </mergeCells>
  <pageMargins left="0.39" right="0.39" top="0.39" bottom="0.39" header="0" footer="0"/>
  <pageSetup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249977111117893"/>
    <pageSetUpPr fitToPage="1"/>
  </sheetPr>
  <dimension ref="A1:AV11"/>
  <sheetViews>
    <sheetView rightToLeft="1" view="pageBreakPreview" zoomScaleNormal="100" zoomScaleSheetLayoutView="100" workbookViewId="0">
      <selection activeCell="AH14" sqref="AG14:AH14"/>
    </sheetView>
  </sheetViews>
  <sheetFormatPr defaultColWidth="9.140625" defaultRowHeight="30" customHeight="1"/>
  <cols>
    <col min="1" max="1" width="32.42578125" style="12" customWidth="1"/>
    <col min="2" max="2" width="13" style="12" customWidth="1"/>
    <col min="3" max="3" width="1.28515625" style="12" customWidth="1"/>
    <col min="4" max="4" width="13" style="12" customWidth="1"/>
    <col min="5" max="5" width="1.28515625" style="12" customWidth="1"/>
    <col min="6" max="6" width="6.42578125" style="12" customWidth="1"/>
    <col min="7" max="7" width="1.28515625" style="12" customWidth="1"/>
    <col min="8" max="8" width="5.140625" style="12" customWidth="1"/>
    <col min="9" max="9" width="1.28515625" style="12" customWidth="1"/>
    <col min="10" max="10" width="9.140625" style="12" customWidth="1"/>
    <col min="11" max="11" width="1.28515625" style="12" customWidth="1"/>
    <col min="12" max="12" width="2.5703125" style="12" customWidth="1"/>
    <col min="13" max="13" width="1.28515625" style="12" customWidth="1"/>
    <col min="14" max="14" width="9.140625" style="12" customWidth="1"/>
    <col min="15" max="15" width="1.28515625" style="12" customWidth="1"/>
    <col min="16" max="16" width="2.5703125" style="12" customWidth="1"/>
    <col min="17" max="19" width="1.28515625" style="12" customWidth="1"/>
    <col min="20" max="20" width="6.42578125" style="12" customWidth="1"/>
    <col min="21" max="21" width="1.28515625" style="12" customWidth="1"/>
    <col min="22" max="22" width="2.5703125" style="12" customWidth="1"/>
    <col min="23" max="25" width="1.28515625" style="12" customWidth="1"/>
    <col min="26" max="26" width="6.42578125" style="12" customWidth="1"/>
    <col min="27" max="27" width="1.28515625" style="12" customWidth="1"/>
    <col min="28" max="28" width="2.5703125" style="12" customWidth="1"/>
    <col min="29" max="31" width="1.28515625" style="12" customWidth="1"/>
    <col min="32" max="32" width="9.140625" style="12" customWidth="1"/>
    <col min="33" max="33" width="1.28515625" style="12" customWidth="1"/>
    <col min="34" max="34" width="2.5703125" style="12" customWidth="1"/>
    <col min="35" max="35" width="1.28515625" style="12" customWidth="1"/>
    <col min="36" max="36" width="9.140625" style="12" customWidth="1"/>
    <col min="37" max="37" width="1.28515625" style="12" customWidth="1"/>
    <col min="38" max="38" width="2.5703125" style="12" customWidth="1"/>
    <col min="39" max="39" width="1.28515625" style="12" customWidth="1"/>
    <col min="40" max="40" width="9.140625" style="12" customWidth="1"/>
    <col min="41" max="41" width="1.28515625" style="12" customWidth="1"/>
    <col min="42" max="42" width="2.5703125" style="12" customWidth="1"/>
    <col min="43" max="43" width="1.28515625" style="12" customWidth="1"/>
    <col min="44" max="44" width="11.7109375" style="12" customWidth="1"/>
    <col min="45" max="46" width="1.28515625" style="12" customWidth="1"/>
    <col min="47" max="47" width="13" style="12" customWidth="1"/>
    <col min="48" max="48" width="7.7109375" style="12" customWidth="1"/>
    <col min="49" max="49" width="0.28515625" style="12" customWidth="1"/>
    <col min="50" max="16384" width="9.140625" style="12"/>
  </cols>
  <sheetData>
    <row r="1" spans="1:48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  <c r="AJ1" s="349"/>
      <c r="AK1" s="349"/>
      <c r="AL1" s="349"/>
      <c r="AM1" s="349"/>
      <c r="AN1" s="349"/>
      <c r="AO1" s="349"/>
      <c r="AP1" s="349"/>
      <c r="AQ1" s="349"/>
      <c r="AR1" s="349"/>
      <c r="AS1" s="349"/>
      <c r="AT1" s="349"/>
      <c r="AU1" s="349"/>
      <c r="AV1" s="18"/>
    </row>
    <row r="2" spans="1:48" ht="30" customHeight="1">
      <c r="A2" s="349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349"/>
      <c r="AA2" s="349"/>
      <c r="AB2" s="349"/>
      <c r="AC2" s="349"/>
      <c r="AD2" s="349"/>
      <c r="AE2" s="349"/>
      <c r="AF2" s="349"/>
      <c r="AG2" s="349"/>
      <c r="AH2" s="349"/>
      <c r="AI2" s="349"/>
      <c r="AJ2" s="349"/>
      <c r="AK2" s="349"/>
      <c r="AL2" s="349"/>
      <c r="AM2" s="349"/>
      <c r="AN2" s="349"/>
      <c r="AO2" s="349"/>
      <c r="AP2" s="349"/>
      <c r="AQ2" s="349"/>
      <c r="AR2" s="349"/>
      <c r="AS2" s="349"/>
      <c r="AT2" s="349"/>
      <c r="AU2" s="349"/>
      <c r="AV2" s="18"/>
    </row>
    <row r="3" spans="1:48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49"/>
      <c r="AB3" s="349"/>
      <c r="AC3" s="349"/>
      <c r="AD3" s="349"/>
      <c r="AE3" s="349"/>
      <c r="AF3" s="349"/>
      <c r="AG3" s="349"/>
      <c r="AH3" s="349"/>
      <c r="AI3" s="349"/>
      <c r="AJ3" s="349"/>
      <c r="AK3" s="349"/>
      <c r="AL3" s="349"/>
      <c r="AM3" s="349"/>
      <c r="AN3" s="349"/>
      <c r="AO3" s="349"/>
      <c r="AP3" s="349"/>
      <c r="AQ3" s="349"/>
      <c r="AR3" s="349"/>
      <c r="AS3" s="349"/>
      <c r="AT3" s="349"/>
      <c r="AU3" s="349"/>
      <c r="AV3" s="18"/>
    </row>
    <row r="4" spans="1:48" s="13" customFormat="1" ht="30" customHeight="1">
      <c r="A4" s="350" t="s">
        <v>134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T4" s="350"/>
      <c r="U4" s="350"/>
      <c r="V4" s="350"/>
      <c r="W4" s="350"/>
      <c r="X4" s="350"/>
      <c r="Y4" s="350"/>
      <c r="Z4" s="350"/>
      <c r="AA4" s="350"/>
      <c r="AB4" s="350"/>
      <c r="AC4" s="350"/>
      <c r="AD4" s="350"/>
      <c r="AE4" s="350"/>
      <c r="AF4" s="350"/>
      <c r="AG4" s="350"/>
      <c r="AH4" s="350"/>
      <c r="AI4" s="350"/>
      <c r="AJ4" s="350"/>
      <c r="AK4" s="350"/>
      <c r="AL4" s="350"/>
      <c r="AM4" s="350"/>
      <c r="AN4" s="350"/>
      <c r="AO4" s="350"/>
      <c r="AP4" s="350"/>
      <c r="AQ4" s="350"/>
      <c r="AR4" s="350"/>
      <c r="AS4" s="350"/>
      <c r="AT4" s="350"/>
      <c r="AU4" s="350"/>
      <c r="AV4" s="350"/>
    </row>
    <row r="5" spans="1:48" ht="30" customHeight="1">
      <c r="H5" s="354" t="s">
        <v>263</v>
      </c>
      <c r="I5" s="354"/>
      <c r="J5" s="354"/>
      <c r="K5" s="354"/>
      <c r="L5" s="354"/>
      <c r="M5" s="354"/>
      <c r="N5" s="354"/>
      <c r="O5" s="354"/>
      <c r="P5" s="354"/>
      <c r="Q5" s="354"/>
      <c r="R5" s="354"/>
      <c r="S5" s="354"/>
      <c r="T5" s="354"/>
      <c r="U5" s="354"/>
      <c r="V5" s="354"/>
      <c r="W5" s="354"/>
      <c r="X5" s="354"/>
      <c r="Y5" s="354"/>
      <c r="Z5" s="354"/>
      <c r="AB5" s="354" t="s">
        <v>276</v>
      </c>
      <c r="AC5" s="354"/>
      <c r="AD5" s="354"/>
      <c r="AE5" s="354"/>
      <c r="AF5" s="354"/>
      <c r="AG5" s="354"/>
      <c r="AH5" s="354"/>
      <c r="AI5" s="354"/>
      <c r="AJ5" s="354"/>
      <c r="AK5" s="354"/>
      <c r="AL5" s="354"/>
      <c r="AM5" s="354"/>
      <c r="AN5" s="354"/>
      <c r="AO5" s="354"/>
      <c r="AP5" s="354"/>
      <c r="AQ5" s="354"/>
      <c r="AR5" s="354"/>
    </row>
    <row r="6" spans="1:48" ht="36.75" customHeight="1">
      <c r="A6" s="354" t="s">
        <v>13</v>
      </c>
      <c r="B6" s="354"/>
      <c r="C6" s="354"/>
      <c r="D6" s="354"/>
      <c r="E6" s="354"/>
      <c r="F6" s="354"/>
      <c r="H6" s="354" t="s">
        <v>14</v>
      </c>
      <c r="I6" s="354"/>
      <c r="J6" s="354"/>
      <c r="L6" s="354" t="s">
        <v>15</v>
      </c>
      <c r="M6" s="354"/>
      <c r="N6" s="354"/>
      <c r="P6" s="354" t="s">
        <v>16</v>
      </c>
      <c r="Q6" s="354"/>
      <c r="R6" s="354"/>
      <c r="S6" s="354"/>
      <c r="T6" s="354"/>
      <c r="V6" s="354" t="s">
        <v>17</v>
      </c>
      <c r="W6" s="354"/>
      <c r="X6" s="354"/>
      <c r="Y6" s="354"/>
      <c r="Z6" s="354"/>
      <c r="AB6" s="354" t="s">
        <v>14</v>
      </c>
      <c r="AC6" s="354"/>
      <c r="AD6" s="354"/>
      <c r="AE6" s="354"/>
      <c r="AF6" s="354"/>
      <c r="AH6" s="354" t="s">
        <v>15</v>
      </c>
      <c r="AI6" s="354"/>
      <c r="AJ6" s="354"/>
      <c r="AL6" s="354" t="s">
        <v>16</v>
      </c>
      <c r="AM6" s="354"/>
      <c r="AN6" s="354"/>
      <c r="AP6" s="354" t="s">
        <v>17</v>
      </c>
      <c r="AQ6" s="354"/>
      <c r="AR6" s="354"/>
    </row>
    <row r="7" spans="1:48" ht="38.25" customHeight="1">
      <c r="A7" s="362"/>
      <c r="B7" s="362"/>
      <c r="C7" s="362"/>
      <c r="D7" s="362"/>
      <c r="E7" s="362"/>
      <c r="F7" s="362"/>
      <c r="H7" s="363"/>
      <c r="I7" s="363"/>
      <c r="J7" s="363"/>
      <c r="K7" s="14"/>
      <c r="L7" s="363"/>
      <c r="M7" s="363"/>
      <c r="N7" s="363"/>
      <c r="O7" s="14"/>
      <c r="P7" s="362"/>
      <c r="Q7" s="362"/>
      <c r="R7" s="362"/>
      <c r="S7" s="362"/>
      <c r="T7" s="362"/>
      <c r="U7" s="14"/>
      <c r="V7" s="366"/>
      <c r="W7" s="366"/>
      <c r="X7" s="366"/>
      <c r="Y7" s="366"/>
      <c r="Z7" s="366"/>
      <c r="AA7" s="14"/>
      <c r="AB7" s="363"/>
      <c r="AC7" s="363"/>
      <c r="AD7" s="363"/>
      <c r="AE7" s="363"/>
      <c r="AF7" s="363"/>
      <c r="AG7" s="14"/>
      <c r="AH7" s="363"/>
      <c r="AI7" s="363"/>
      <c r="AJ7" s="363"/>
      <c r="AK7" s="14"/>
      <c r="AL7" s="362"/>
      <c r="AM7" s="362"/>
      <c r="AN7" s="362"/>
      <c r="AO7" s="14"/>
      <c r="AP7" s="366"/>
      <c r="AQ7" s="366"/>
      <c r="AR7" s="366"/>
    </row>
    <row r="8" spans="1:48" s="13" customFormat="1" ht="30" customHeight="1">
      <c r="A8" s="364" t="s">
        <v>18</v>
      </c>
      <c r="B8" s="364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4"/>
      <c r="S8" s="364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4"/>
      <c r="AG8" s="364"/>
      <c r="AH8" s="364"/>
      <c r="AI8" s="364"/>
      <c r="AJ8" s="364"/>
      <c r="AK8" s="364"/>
      <c r="AL8" s="364"/>
      <c r="AM8" s="364"/>
      <c r="AN8" s="364"/>
      <c r="AO8" s="364"/>
      <c r="AP8" s="364"/>
      <c r="AQ8" s="364"/>
      <c r="AR8" s="364"/>
      <c r="AS8" s="364"/>
      <c r="AT8" s="364"/>
      <c r="AU8" s="364"/>
      <c r="AV8" s="364"/>
    </row>
    <row r="9" spans="1:48" ht="30" customHeight="1">
      <c r="B9" s="354" t="s">
        <v>263</v>
      </c>
      <c r="C9" s="354"/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4"/>
      <c r="P9" s="354"/>
      <c r="Q9" s="354"/>
      <c r="R9" s="354"/>
      <c r="S9" s="354"/>
      <c r="T9" s="354"/>
      <c r="U9" s="354"/>
      <c r="V9" s="354"/>
      <c r="X9" s="354" t="s">
        <v>276</v>
      </c>
      <c r="Y9" s="354"/>
      <c r="Z9" s="354"/>
      <c r="AA9" s="354"/>
      <c r="AB9" s="354"/>
      <c r="AC9" s="354"/>
      <c r="AD9" s="354"/>
      <c r="AE9" s="354"/>
      <c r="AF9" s="354"/>
      <c r="AG9" s="354"/>
      <c r="AH9" s="354"/>
      <c r="AI9" s="354"/>
      <c r="AJ9" s="354"/>
      <c r="AK9" s="354"/>
      <c r="AL9" s="354"/>
      <c r="AM9" s="354"/>
      <c r="AN9" s="354"/>
      <c r="AO9" s="354"/>
      <c r="AP9" s="354"/>
      <c r="AQ9" s="354"/>
      <c r="AR9" s="354"/>
      <c r="AS9" s="354"/>
      <c r="AT9" s="354"/>
      <c r="AU9" s="354"/>
    </row>
    <row r="10" spans="1:48" ht="42" customHeight="1">
      <c r="A10" s="1" t="s">
        <v>13</v>
      </c>
      <c r="B10" s="2" t="s">
        <v>19</v>
      </c>
      <c r="C10" s="26"/>
      <c r="D10" s="2" t="s">
        <v>20</v>
      </c>
      <c r="E10" s="26"/>
      <c r="F10" s="365" t="s">
        <v>21</v>
      </c>
      <c r="G10" s="365"/>
      <c r="H10" s="365"/>
      <c r="I10" s="26"/>
      <c r="J10" s="348" t="s">
        <v>22</v>
      </c>
      <c r="K10" s="348"/>
      <c r="L10" s="348"/>
      <c r="M10" s="26"/>
      <c r="N10" s="348" t="s">
        <v>15</v>
      </c>
      <c r="O10" s="348"/>
      <c r="P10" s="348"/>
      <c r="Q10" s="26"/>
      <c r="R10" s="348" t="s">
        <v>16</v>
      </c>
      <c r="S10" s="348"/>
      <c r="T10" s="348"/>
      <c r="U10" s="348"/>
      <c r="V10" s="348"/>
      <c r="X10" s="348" t="s">
        <v>19</v>
      </c>
      <c r="Y10" s="348"/>
      <c r="Z10" s="348"/>
      <c r="AA10" s="348"/>
      <c r="AB10" s="348"/>
      <c r="AC10" s="26"/>
      <c r="AD10" s="348" t="s">
        <v>20</v>
      </c>
      <c r="AE10" s="348"/>
      <c r="AF10" s="348"/>
      <c r="AG10" s="348"/>
      <c r="AH10" s="348"/>
      <c r="AI10" s="26"/>
      <c r="AJ10" s="365" t="s">
        <v>21</v>
      </c>
      <c r="AK10" s="365"/>
      <c r="AL10" s="365"/>
      <c r="AM10" s="26"/>
      <c r="AN10" s="348" t="s">
        <v>22</v>
      </c>
      <c r="AO10" s="348"/>
      <c r="AP10" s="348"/>
      <c r="AQ10" s="26"/>
      <c r="AR10" s="348" t="s">
        <v>15</v>
      </c>
      <c r="AS10" s="348"/>
      <c r="AT10" s="26"/>
      <c r="AU10" s="2" t="s">
        <v>16</v>
      </c>
    </row>
    <row r="11" spans="1:48" ht="37.5" customHeight="1">
      <c r="A11" s="8"/>
      <c r="B11" s="8"/>
      <c r="C11" s="14"/>
      <c r="D11" s="8"/>
      <c r="E11" s="14"/>
      <c r="F11" s="362" t="s">
        <v>23</v>
      </c>
      <c r="G11" s="362"/>
      <c r="H11" s="362"/>
      <c r="I11" s="14"/>
      <c r="J11" s="363"/>
      <c r="K11" s="363"/>
      <c r="L11" s="363"/>
      <c r="M11" s="14"/>
      <c r="N11" s="363"/>
      <c r="O11" s="363"/>
      <c r="P11" s="363"/>
      <c r="Q11" s="14"/>
      <c r="R11" s="362"/>
      <c r="S11" s="362"/>
      <c r="T11" s="362"/>
      <c r="U11" s="362"/>
      <c r="V11" s="362"/>
      <c r="W11" s="14"/>
      <c r="X11" s="362"/>
      <c r="Y11" s="362"/>
      <c r="Z11" s="362"/>
      <c r="AA11" s="362"/>
      <c r="AB11" s="362"/>
      <c r="AC11" s="14"/>
      <c r="AD11" s="362"/>
      <c r="AE11" s="362"/>
      <c r="AF11" s="362"/>
      <c r="AG11" s="362"/>
      <c r="AH11" s="362"/>
      <c r="AI11" s="14"/>
      <c r="AJ11" s="362"/>
      <c r="AK11" s="362"/>
      <c r="AL11" s="362"/>
      <c r="AM11" s="14"/>
      <c r="AN11" s="363"/>
      <c r="AO11" s="363"/>
      <c r="AP11" s="363"/>
      <c r="AQ11" s="14"/>
      <c r="AR11" s="363"/>
      <c r="AS11" s="363"/>
      <c r="AT11" s="14"/>
      <c r="AU11" s="8"/>
    </row>
  </sheetData>
  <mergeCells count="48">
    <mergeCell ref="L7:N7"/>
    <mergeCell ref="P7:T7"/>
    <mergeCell ref="AL6:AN6"/>
    <mergeCell ref="AP6:AR6"/>
    <mergeCell ref="H5:Z5"/>
    <mergeCell ref="AB5:AR5"/>
    <mergeCell ref="AA4:AM4"/>
    <mergeCell ref="AN4:AV4"/>
    <mergeCell ref="V6:Z6"/>
    <mergeCell ref="AB6:AF6"/>
    <mergeCell ref="AH6:AJ6"/>
    <mergeCell ref="A1:AU1"/>
    <mergeCell ref="A2:AU2"/>
    <mergeCell ref="A3:AU3"/>
    <mergeCell ref="AB7:AF7"/>
    <mergeCell ref="AH7:AJ7"/>
    <mergeCell ref="AL7:AN7"/>
    <mergeCell ref="AP7:AR7"/>
    <mergeCell ref="A6:F6"/>
    <mergeCell ref="H6:J6"/>
    <mergeCell ref="L6:N6"/>
    <mergeCell ref="A7:F7"/>
    <mergeCell ref="H7:J7"/>
    <mergeCell ref="V7:Z7"/>
    <mergeCell ref="P6:T6"/>
    <mergeCell ref="A4:M4"/>
    <mergeCell ref="N4:Z4"/>
    <mergeCell ref="A8:AV8"/>
    <mergeCell ref="B9:V9"/>
    <mergeCell ref="X9:AU9"/>
    <mergeCell ref="F10:H10"/>
    <mergeCell ref="J10:L10"/>
    <mergeCell ref="N10:P10"/>
    <mergeCell ref="R10:V10"/>
    <mergeCell ref="X10:AB10"/>
    <mergeCell ref="AD10:AH10"/>
    <mergeCell ref="AJ10:AL10"/>
    <mergeCell ref="AN10:AP10"/>
    <mergeCell ref="AR10:AS10"/>
    <mergeCell ref="AD11:AH11"/>
    <mergeCell ref="AJ11:AL11"/>
    <mergeCell ref="AN11:AP11"/>
    <mergeCell ref="AR11:AS11"/>
    <mergeCell ref="F11:H11"/>
    <mergeCell ref="J11:L11"/>
    <mergeCell ref="N11:P11"/>
    <mergeCell ref="R11:V11"/>
    <mergeCell ref="X11:AB11"/>
  </mergeCells>
  <pageMargins left="0.39" right="0.39" top="0.39" bottom="0.39" header="0" footer="0"/>
  <pageSetup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249977111117893"/>
    <pageSetUpPr fitToPage="1"/>
  </sheetPr>
  <dimension ref="A1:AH62"/>
  <sheetViews>
    <sheetView rightToLeft="1" view="pageBreakPreview" zoomScaleNormal="100" zoomScaleSheetLayoutView="100" workbookViewId="0">
      <selection activeCell="AD1" sqref="AD1:AD1048576"/>
    </sheetView>
  </sheetViews>
  <sheetFormatPr defaultColWidth="9.140625" defaultRowHeight="30" customHeight="1"/>
  <cols>
    <col min="1" max="1" width="5.140625" style="12" customWidth="1"/>
    <col min="2" max="2" width="27.140625" style="12" customWidth="1"/>
    <col min="3" max="3" width="0.7109375" style="12" customWidth="1"/>
    <col min="4" max="4" width="2.5703125" style="54" customWidth="1"/>
    <col min="5" max="5" width="10.42578125" style="54" customWidth="1"/>
    <col min="6" max="6" width="0.7109375" style="12" customWidth="1"/>
    <col min="7" max="7" width="19.42578125" style="12" customWidth="1"/>
    <col min="8" max="8" width="0.5703125" style="12" customWidth="1"/>
    <col min="9" max="9" width="19.28515625" style="12" bestFit="1" customWidth="1"/>
    <col min="10" max="10" width="0.5703125" style="12" customWidth="1"/>
    <col min="11" max="11" width="13" style="12" customWidth="1"/>
    <col min="12" max="12" width="0.5703125" style="12" customWidth="1"/>
    <col min="13" max="13" width="18.42578125" style="12" bestFit="1" customWidth="1"/>
    <col min="14" max="14" width="0.28515625" style="12" customWidth="1"/>
    <col min="15" max="15" width="16.28515625" style="12" bestFit="1" customWidth="1"/>
    <col min="16" max="16" width="0.42578125" style="12" customWidth="1"/>
    <col min="17" max="17" width="17.7109375" style="12" bestFit="1" customWidth="1"/>
    <col min="18" max="18" width="0.5703125" style="12" customWidth="1"/>
    <col min="19" max="19" width="12.7109375" style="12" customWidth="1"/>
    <col min="20" max="20" width="0.7109375" style="12" customWidth="1"/>
    <col min="21" max="21" width="14.140625" style="54" customWidth="1"/>
    <col min="22" max="22" width="0.5703125" style="54" customWidth="1"/>
    <col min="23" max="23" width="20.42578125" style="54" bestFit="1" customWidth="1"/>
    <col min="24" max="24" width="0.7109375" style="54" customWidth="1"/>
    <col min="25" max="25" width="19" style="54" bestFit="1" customWidth="1"/>
    <col min="26" max="26" width="0.7109375" style="54" customWidth="1"/>
    <col min="27" max="27" width="14.140625" style="54" customWidth="1"/>
    <col min="28" max="28" width="0.28515625" style="12" customWidth="1"/>
    <col min="29" max="29" width="20.7109375" style="12" hidden="1" customWidth="1"/>
    <col min="30" max="30" width="20.5703125" style="30" hidden="1" customWidth="1"/>
    <col min="31" max="32" width="18.7109375" style="97" bestFit="1" customWidth="1"/>
    <col min="33" max="33" width="9.5703125" style="97" bestFit="1" customWidth="1"/>
    <col min="34" max="16384" width="9.140625" style="12"/>
  </cols>
  <sheetData>
    <row r="1" spans="1:34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</row>
    <row r="2" spans="1:34" ht="30" customHeight="1">
      <c r="A2" s="349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349"/>
      <c r="AA2" s="349"/>
    </row>
    <row r="3" spans="1:34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49"/>
    </row>
    <row r="4" spans="1:34" s="13" customFormat="1" ht="30" customHeight="1">
      <c r="A4" s="350" t="s">
        <v>113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T4" s="350"/>
      <c r="U4" s="350"/>
      <c r="V4" s="350"/>
      <c r="W4" s="350"/>
      <c r="X4" s="350"/>
      <c r="Y4" s="350"/>
      <c r="Z4" s="350"/>
      <c r="AA4" s="350"/>
      <c r="AD4" s="44"/>
      <c r="AE4" s="114"/>
      <c r="AF4" s="114"/>
      <c r="AG4" s="114"/>
    </row>
    <row r="5" spans="1:34" ht="30" customHeight="1">
      <c r="D5" s="115"/>
      <c r="E5" s="354" t="s">
        <v>263</v>
      </c>
      <c r="F5" s="354"/>
      <c r="G5" s="354"/>
      <c r="H5" s="354"/>
      <c r="I5" s="354"/>
      <c r="K5" s="369" t="s">
        <v>2</v>
      </c>
      <c r="L5" s="369"/>
      <c r="M5" s="369"/>
      <c r="N5" s="369"/>
      <c r="O5" s="369"/>
      <c r="P5" s="369"/>
      <c r="Q5" s="369"/>
      <c r="S5" s="354" t="s">
        <v>276</v>
      </c>
      <c r="T5" s="354"/>
      <c r="U5" s="354"/>
      <c r="V5" s="354"/>
      <c r="W5" s="354"/>
      <c r="X5" s="354"/>
      <c r="Y5" s="354"/>
      <c r="Z5" s="354"/>
      <c r="AA5" s="354"/>
    </row>
    <row r="6" spans="1:34" ht="30" customHeight="1">
      <c r="D6" s="349" t="s">
        <v>27</v>
      </c>
      <c r="E6" s="349"/>
      <c r="F6" s="26"/>
      <c r="G6" s="339" t="s">
        <v>7</v>
      </c>
      <c r="H6" s="26"/>
      <c r="I6" s="339" t="s">
        <v>8</v>
      </c>
      <c r="K6" s="348" t="s">
        <v>24</v>
      </c>
      <c r="L6" s="348"/>
      <c r="M6" s="348"/>
      <c r="N6" s="26"/>
      <c r="O6" s="348" t="s">
        <v>25</v>
      </c>
      <c r="P6" s="348"/>
      <c r="Q6" s="348"/>
      <c r="S6" s="339" t="s">
        <v>6</v>
      </c>
      <c r="T6" s="26"/>
      <c r="U6" s="344" t="s">
        <v>131</v>
      </c>
      <c r="V6" s="78"/>
      <c r="W6" s="340" t="s">
        <v>7</v>
      </c>
      <c r="X6" s="78"/>
      <c r="Y6" s="340" t="s">
        <v>8</v>
      </c>
      <c r="Z6" s="78"/>
      <c r="AA6" s="344" t="s">
        <v>11</v>
      </c>
    </row>
    <row r="7" spans="1:34" ht="30" customHeight="1">
      <c r="A7" s="354" t="s">
        <v>26</v>
      </c>
      <c r="B7" s="354"/>
      <c r="D7" s="349"/>
      <c r="E7" s="349"/>
      <c r="G7" s="341"/>
      <c r="I7" s="341"/>
      <c r="K7" s="2" t="s">
        <v>6</v>
      </c>
      <c r="L7" s="26"/>
      <c r="M7" s="2" t="s">
        <v>7</v>
      </c>
      <c r="O7" s="2" t="s">
        <v>6</v>
      </c>
      <c r="P7" s="26"/>
      <c r="Q7" s="2" t="s">
        <v>9</v>
      </c>
      <c r="S7" s="341"/>
      <c r="U7" s="345"/>
      <c r="W7" s="324"/>
      <c r="Y7" s="324"/>
      <c r="AA7" s="345"/>
    </row>
    <row r="8" spans="1:34" ht="30" customHeight="1">
      <c r="A8" s="370" t="s">
        <v>140</v>
      </c>
      <c r="B8" s="370"/>
      <c r="C8" s="151"/>
      <c r="D8" s="371">
        <v>1435332</v>
      </c>
      <c r="E8" s="371"/>
      <c r="F8" s="157"/>
      <c r="G8" s="158">
        <v>16956564425</v>
      </c>
      <c r="H8" s="157"/>
      <c r="I8" s="158">
        <v>35923923053.330399</v>
      </c>
      <c r="J8" s="157"/>
      <c r="K8" s="158">
        <v>0</v>
      </c>
      <c r="L8" s="157"/>
      <c r="M8" s="158">
        <v>0</v>
      </c>
      <c r="N8" s="157"/>
      <c r="O8" s="292">
        <v>0</v>
      </c>
      <c r="P8" s="157"/>
      <c r="Q8" s="158">
        <v>0</v>
      </c>
      <c r="R8" s="157"/>
      <c r="S8" s="158">
        <v>1435332</v>
      </c>
      <c r="T8" s="157"/>
      <c r="U8" s="24">
        <v>29000</v>
      </c>
      <c r="V8" s="157"/>
      <c r="W8" s="158">
        <v>16956564425</v>
      </c>
      <c r="X8" s="157"/>
      <c r="Y8" s="158">
        <v>41528891355.599998</v>
      </c>
      <c r="Z8" s="157"/>
      <c r="AA8" s="310">
        <f>Y8/AD$8</f>
        <v>6.4044663766919211E-4</v>
      </c>
      <c r="AD8" s="30">
        <v>64843640223857</v>
      </c>
      <c r="AE8" s="160"/>
      <c r="AF8" s="160"/>
      <c r="AG8" s="160"/>
      <c r="AH8" s="161"/>
    </row>
    <row r="9" spans="1:34" ht="30" customHeight="1">
      <c r="A9" s="337" t="s">
        <v>191</v>
      </c>
      <c r="B9" s="337"/>
      <c r="C9" s="151"/>
      <c r="D9" s="367">
        <v>8856688</v>
      </c>
      <c r="E9" s="367"/>
      <c r="F9" s="157"/>
      <c r="G9" s="158">
        <v>289955441760</v>
      </c>
      <c r="H9" s="157"/>
      <c r="I9" s="158">
        <v>422072184880.68201</v>
      </c>
      <c r="J9" s="157"/>
      <c r="K9" s="158">
        <v>0</v>
      </c>
      <c r="L9" s="157"/>
      <c r="M9" s="158">
        <v>0</v>
      </c>
      <c r="N9" s="157"/>
      <c r="O9" s="292">
        <v>-8856688</v>
      </c>
      <c r="P9" s="157"/>
      <c r="Q9" s="158">
        <v>450678728116</v>
      </c>
      <c r="R9" s="157"/>
      <c r="S9" s="158">
        <v>0</v>
      </c>
      <c r="T9" s="157"/>
      <c r="U9" s="24">
        <v>0</v>
      </c>
      <c r="V9" s="157"/>
      <c r="W9" s="158">
        <v>0</v>
      </c>
      <c r="X9" s="157"/>
      <c r="Y9" s="158">
        <v>0</v>
      </c>
      <c r="Z9" s="157"/>
      <c r="AA9" s="310">
        <f t="shared" ref="AA9:AA59" si="0">Y9/AD$8</f>
        <v>0</v>
      </c>
      <c r="AE9" s="160"/>
      <c r="AF9" s="160"/>
      <c r="AG9" s="160"/>
      <c r="AH9" s="161"/>
    </row>
    <row r="10" spans="1:34" ht="30" customHeight="1">
      <c r="A10" s="337" t="s">
        <v>292</v>
      </c>
      <c r="B10" s="337"/>
      <c r="C10" s="151"/>
      <c r="D10" s="367">
        <v>20090449</v>
      </c>
      <c r="E10" s="367"/>
      <c r="F10" s="157"/>
      <c r="G10" s="158">
        <v>820424974785</v>
      </c>
      <c r="H10" s="157"/>
      <c r="I10" s="158">
        <v>850579010101.75696</v>
      </c>
      <c r="J10" s="157"/>
      <c r="K10" s="158">
        <v>0</v>
      </c>
      <c r="L10" s="157"/>
      <c r="M10" s="158">
        <v>0</v>
      </c>
      <c r="N10" s="157"/>
      <c r="O10" s="292">
        <v>0</v>
      </c>
      <c r="P10" s="157"/>
      <c r="Q10" s="158">
        <v>0</v>
      </c>
      <c r="R10" s="157"/>
      <c r="S10" s="158">
        <v>20090449</v>
      </c>
      <c r="T10" s="157"/>
      <c r="U10" s="24">
        <v>43825</v>
      </c>
      <c r="V10" s="157"/>
      <c r="W10" s="158">
        <v>820424974785</v>
      </c>
      <c r="X10" s="157"/>
      <c r="Y10" s="158">
        <v>879352341716.62598</v>
      </c>
      <c r="Z10" s="157"/>
      <c r="AA10" s="310">
        <f t="shared" si="0"/>
        <v>1.3561119312254439E-2</v>
      </c>
      <c r="AE10" s="160"/>
      <c r="AF10" s="160"/>
      <c r="AG10" s="160"/>
      <c r="AH10" s="161"/>
    </row>
    <row r="11" spans="1:34" ht="30" customHeight="1">
      <c r="A11" s="337" t="s">
        <v>192</v>
      </c>
      <c r="B11" s="337"/>
      <c r="C11" s="151"/>
      <c r="D11" s="367">
        <v>3800000</v>
      </c>
      <c r="E11" s="367"/>
      <c r="F11" s="157"/>
      <c r="G11" s="158">
        <v>49731296675</v>
      </c>
      <c r="H11" s="157"/>
      <c r="I11" s="158">
        <v>87566732220</v>
      </c>
      <c r="J11" s="157"/>
      <c r="K11" s="158">
        <v>0</v>
      </c>
      <c r="L11" s="157"/>
      <c r="M11" s="158">
        <v>0</v>
      </c>
      <c r="N11" s="157"/>
      <c r="O11" s="292">
        <v>0</v>
      </c>
      <c r="P11" s="157"/>
      <c r="Q11" s="158">
        <v>0</v>
      </c>
      <c r="R11" s="157"/>
      <c r="S11" s="158">
        <v>3800000</v>
      </c>
      <c r="T11" s="157"/>
      <c r="U11" s="24">
        <v>24000</v>
      </c>
      <c r="V11" s="157"/>
      <c r="W11" s="158">
        <v>49731296675</v>
      </c>
      <c r="X11" s="157"/>
      <c r="Y11" s="158">
        <v>90990240000</v>
      </c>
      <c r="Z11" s="157"/>
      <c r="AA11" s="310">
        <f t="shared" si="0"/>
        <v>1.4032253538801675E-3</v>
      </c>
      <c r="AE11" s="160"/>
      <c r="AF11" s="160"/>
      <c r="AG11" s="160"/>
      <c r="AH11" s="161"/>
    </row>
    <row r="12" spans="1:34" ht="30" customHeight="1">
      <c r="A12" s="337" t="s">
        <v>270</v>
      </c>
      <c r="B12" s="337"/>
      <c r="C12" s="151"/>
      <c r="D12" s="367">
        <v>3000000</v>
      </c>
      <c r="E12" s="367"/>
      <c r="F12" s="157"/>
      <c r="G12" s="158">
        <v>30067350000</v>
      </c>
      <c r="H12" s="157"/>
      <c r="I12" s="158">
        <v>29931000000</v>
      </c>
      <c r="J12" s="157"/>
      <c r="K12" s="158">
        <v>0</v>
      </c>
      <c r="L12" s="157"/>
      <c r="M12" s="158">
        <v>0</v>
      </c>
      <c r="N12" s="157"/>
      <c r="O12" s="292">
        <v>0</v>
      </c>
      <c r="P12" s="157"/>
      <c r="Q12" s="158">
        <v>0</v>
      </c>
      <c r="R12" s="157"/>
      <c r="S12" s="158">
        <v>3000000</v>
      </c>
      <c r="T12" s="157"/>
      <c r="U12" s="24">
        <v>10160</v>
      </c>
      <c r="V12" s="157"/>
      <c r="W12" s="158">
        <v>30067350000</v>
      </c>
      <c r="X12" s="157"/>
      <c r="Y12" s="158">
        <v>30409896000</v>
      </c>
      <c r="Z12" s="157"/>
      <c r="AA12" s="310">
        <f t="shared" si="0"/>
        <v>4.6897268405995073E-4</v>
      </c>
      <c r="AE12" s="160"/>
      <c r="AF12" s="160"/>
      <c r="AG12" s="160"/>
      <c r="AH12" s="161"/>
    </row>
    <row r="13" spans="1:34" ht="30" customHeight="1">
      <c r="A13" s="370" t="s">
        <v>271</v>
      </c>
      <c r="B13" s="370"/>
      <c r="C13" s="151"/>
      <c r="D13" s="367">
        <v>3500000</v>
      </c>
      <c r="E13" s="367"/>
      <c r="F13" s="157"/>
      <c r="G13" s="158">
        <v>48839899972</v>
      </c>
      <c r="H13" s="157"/>
      <c r="I13" s="158">
        <v>51268809900</v>
      </c>
      <c r="J13" s="157"/>
      <c r="K13" s="158">
        <v>0</v>
      </c>
      <c r="L13" s="157"/>
      <c r="M13" s="158">
        <v>0</v>
      </c>
      <c r="N13" s="157"/>
      <c r="O13" s="292">
        <v>0</v>
      </c>
      <c r="P13" s="157"/>
      <c r="Q13" s="158">
        <v>0</v>
      </c>
      <c r="R13" s="157"/>
      <c r="S13" s="158">
        <v>3500000</v>
      </c>
      <c r="T13" s="157"/>
      <c r="U13" s="24">
        <v>14650</v>
      </c>
      <c r="V13" s="157"/>
      <c r="W13" s="158">
        <v>48839899972</v>
      </c>
      <c r="X13" s="157"/>
      <c r="Y13" s="158">
        <v>51157067500</v>
      </c>
      <c r="Z13" s="157"/>
      <c r="AA13" s="310">
        <f t="shared" si="0"/>
        <v>7.8892960548471039E-4</v>
      </c>
      <c r="AE13" s="160"/>
      <c r="AF13" s="160"/>
      <c r="AG13" s="160"/>
      <c r="AH13" s="161"/>
    </row>
    <row r="14" spans="1:34" ht="30" customHeight="1">
      <c r="A14" s="370" t="s">
        <v>272</v>
      </c>
      <c r="B14" s="370"/>
      <c r="C14" s="151"/>
      <c r="D14" s="367">
        <v>2000000</v>
      </c>
      <c r="E14" s="367"/>
      <c r="F14" s="24"/>
      <c r="G14" s="158">
        <v>20044900000</v>
      </c>
      <c r="H14" s="158"/>
      <c r="I14" s="158">
        <v>19954000000</v>
      </c>
      <c r="J14" s="158"/>
      <c r="K14" s="158">
        <v>0</v>
      </c>
      <c r="L14" s="157"/>
      <c r="M14" s="158">
        <v>0</v>
      </c>
      <c r="N14" s="157"/>
      <c r="O14" s="292">
        <v>0</v>
      </c>
      <c r="P14" s="157"/>
      <c r="Q14" s="158">
        <v>0</v>
      </c>
      <c r="R14" s="157"/>
      <c r="S14" s="158">
        <v>2000000</v>
      </c>
      <c r="T14" s="157"/>
      <c r="U14" s="24">
        <v>10366</v>
      </c>
      <c r="V14" s="157"/>
      <c r="W14" s="158">
        <v>20044900000</v>
      </c>
      <c r="X14" s="157"/>
      <c r="Y14" s="158">
        <v>20684316400</v>
      </c>
      <c r="Z14" s="157"/>
      <c r="AA14" s="310">
        <f t="shared" si="0"/>
        <v>3.1898758812109248E-4</v>
      </c>
      <c r="AC14" s="85"/>
      <c r="AE14" s="160"/>
      <c r="AF14" s="160"/>
      <c r="AG14" s="160"/>
    </row>
    <row r="15" spans="1:34" ht="30" customHeight="1">
      <c r="A15" s="370" t="s">
        <v>232</v>
      </c>
      <c r="B15" s="370"/>
      <c r="C15" s="24"/>
      <c r="D15" s="367">
        <v>5000000</v>
      </c>
      <c r="E15" s="367"/>
      <c r="F15" s="158"/>
      <c r="G15" s="158">
        <v>91184250095</v>
      </c>
      <c r="H15" s="158"/>
      <c r="I15" s="158">
        <v>127421255500</v>
      </c>
      <c r="J15" s="158"/>
      <c r="K15" s="158">
        <v>0</v>
      </c>
      <c r="L15" s="157"/>
      <c r="M15" s="158">
        <v>0</v>
      </c>
      <c r="N15" s="157"/>
      <c r="O15" s="292">
        <v>0</v>
      </c>
      <c r="P15" s="158"/>
      <c r="Q15" s="158">
        <v>0</v>
      </c>
      <c r="R15" s="158"/>
      <c r="S15" s="158">
        <v>5000000</v>
      </c>
      <c r="T15" s="157"/>
      <c r="U15" s="24">
        <v>29100</v>
      </c>
      <c r="V15" s="157"/>
      <c r="W15" s="158">
        <v>91184250095</v>
      </c>
      <c r="X15" s="157"/>
      <c r="Y15" s="158">
        <v>145165350000</v>
      </c>
      <c r="Z15" s="157"/>
      <c r="AA15" s="310">
        <f t="shared" si="0"/>
        <v>2.2386983441838198E-3</v>
      </c>
      <c r="AC15" s="43"/>
      <c r="AE15" s="160"/>
      <c r="AF15" s="160"/>
      <c r="AG15" s="160"/>
    </row>
    <row r="16" spans="1:34" ht="30" customHeight="1">
      <c r="A16" s="370" t="s">
        <v>136</v>
      </c>
      <c r="B16" s="370"/>
      <c r="C16" s="24"/>
      <c r="D16" s="367">
        <v>5004778</v>
      </c>
      <c r="E16" s="367"/>
      <c r="F16" s="158"/>
      <c r="G16" s="158">
        <v>144423160662</v>
      </c>
      <c r="H16" s="158"/>
      <c r="I16" s="158">
        <v>172018048515.17001</v>
      </c>
      <c r="J16" s="158"/>
      <c r="K16" s="158">
        <v>0</v>
      </c>
      <c r="L16" s="157"/>
      <c r="M16" s="158">
        <v>0</v>
      </c>
      <c r="N16" s="157"/>
      <c r="O16" s="292">
        <v>0</v>
      </c>
      <c r="P16" s="158"/>
      <c r="Q16" s="158">
        <v>0</v>
      </c>
      <c r="R16" s="158"/>
      <c r="S16" s="158">
        <v>5004778</v>
      </c>
      <c r="T16" s="157"/>
      <c r="U16" s="24">
        <v>39600</v>
      </c>
      <c r="V16" s="157"/>
      <c r="W16" s="158">
        <v>144423160662</v>
      </c>
      <c r="X16" s="157"/>
      <c r="Y16" s="158">
        <v>197733373619.76001</v>
      </c>
      <c r="Z16" s="157"/>
      <c r="AA16" s="310">
        <f t="shared" si="0"/>
        <v>3.0493873097983599E-3</v>
      </c>
      <c r="AC16" s="43"/>
      <c r="AE16" s="160"/>
      <c r="AF16" s="160"/>
      <c r="AG16" s="160"/>
    </row>
    <row r="17" spans="1:29" ht="30" customHeight="1">
      <c r="A17" s="342" t="s">
        <v>244</v>
      </c>
      <c r="B17" s="342"/>
      <c r="C17" s="151"/>
      <c r="D17" s="367">
        <v>1865</v>
      </c>
      <c r="E17" s="367"/>
      <c r="F17" s="158"/>
      <c r="G17" s="158">
        <v>298614845</v>
      </c>
      <c r="H17" s="158"/>
      <c r="I17" s="158">
        <v>339432491.63999999</v>
      </c>
      <c r="J17" s="158"/>
      <c r="K17" s="158">
        <v>226086</v>
      </c>
      <c r="L17" s="157"/>
      <c r="M17" s="158">
        <v>44206284288</v>
      </c>
      <c r="N17" s="157"/>
      <c r="O17" s="292">
        <v>-219323</v>
      </c>
      <c r="P17" s="158"/>
      <c r="Q17" s="158">
        <v>43048819461</v>
      </c>
      <c r="R17" s="158"/>
      <c r="S17" s="158">
        <v>8628</v>
      </c>
      <c r="T17" s="157"/>
      <c r="U17" s="24">
        <v>204287</v>
      </c>
      <c r="V17" s="157"/>
      <c r="W17" s="158">
        <v>1749489492</v>
      </c>
      <c r="X17" s="157"/>
      <c r="Y17" s="158">
        <v>1760473130.1168001</v>
      </c>
      <c r="Z17" s="157"/>
      <c r="AA17" s="310">
        <f t="shared" si="0"/>
        <v>2.7149511101461792E-5</v>
      </c>
      <c r="AC17" s="43"/>
    </row>
    <row r="18" spans="1:29" ht="30" customHeight="1">
      <c r="A18" s="370" t="s">
        <v>250</v>
      </c>
      <c r="B18" s="370"/>
      <c r="C18" s="151"/>
      <c r="D18" s="367">
        <v>181</v>
      </c>
      <c r="E18" s="367"/>
      <c r="F18" s="158"/>
      <c r="G18" s="158">
        <v>249609738</v>
      </c>
      <c r="H18" s="158"/>
      <c r="I18" s="158">
        <v>270812634.39999998</v>
      </c>
      <c r="J18" s="158"/>
      <c r="K18" s="158">
        <v>76255</v>
      </c>
      <c r="L18" s="157"/>
      <c r="M18" s="158">
        <v>123149697603</v>
      </c>
      <c r="N18" s="157"/>
      <c r="O18" s="292">
        <v>-24370</v>
      </c>
      <c r="P18" s="158"/>
      <c r="Q18" s="158">
        <v>38919313697</v>
      </c>
      <c r="R18" s="158"/>
      <c r="S18" s="158">
        <v>52066</v>
      </c>
      <c r="T18" s="157"/>
      <c r="U18" s="24">
        <v>1679990</v>
      </c>
      <c r="V18" s="157"/>
      <c r="W18" s="158">
        <v>84976814868</v>
      </c>
      <c r="X18" s="157"/>
      <c r="Y18" s="158">
        <v>87365394908.792007</v>
      </c>
      <c r="Z18" s="157"/>
      <c r="AA18" s="310">
        <f t="shared" si="0"/>
        <v>1.347324033739995E-3</v>
      </c>
      <c r="AC18" s="43"/>
    </row>
    <row r="19" spans="1:29" ht="30" customHeight="1">
      <c r="A19" s="342" t="s">
        <v>231</v>
      </c>
      <c r="B19" s="342"/>
      <c r="C19" s="151"/>
      <c r="D19" s="367">
        <v>5000000</v>
      </c>
      <c r="E19" s="367"/>
      <c r="F19" s="158"/>
      <c r="G19" s="158">
        <v>50059999922</v>
      </c>
      <c r="H19" s="158"/>
      <c r="I19" s="158">
        <v>59918012000</v>
      </c>
      <c r="J19" s="158"/>
      <c r="K19" s="158">
        <v>0</v>
      </c>
      <c r="L19" s="157"/>
      <c r="M19" s="158">
        <v>0</v>
      </c>
      <c r="N19" s="157"/>
      <c r="O19" s="292">
        <v>-4296338</v>
      </c>
      <c r="P19" s="158"/>
      <c r="Q19" s="158">
        <v>57663496864</v>
      </c>
      <c r="R19" s="158"/>
      <c r="S19" s="158">
        <v>703662</v>
      </c>
      <c r="T19" s="157"/>
      <c r="U19" s="24">
        <v>13532</v>
      </c>
      <c r="V19" s="157"/>
      <c r="W19" s="158">
        <v>7045063929</v>
      </c>
      <c r="X19" s="157"/>
      <c r="Y19" s="158">
        <v>9510527838.9792004</v>
      </c>
      <c r="Z19" s="157"/>
      <c r="AA19" s="310">
        <f t="shared" si="0"/>
        <v>1.4666862943145081E-4</v>
      </c>
      <c r="AC19" s="43"/>
    </row>
    <row r="20" spans="1:29" ht="30" customHeight="1">
      <c r="A20" s="342" t="s">
        <v>190</v>
      </c>
      <c r="B20" s="342"/>
      <c r="C20" s="151"/>
      <c r="D20" s="367">
        <v>3069673</v>
      </c>
      <c r="E20" s="367"/>
      <c r="F20" s="158"/>
      <c r="G20" s="158">
        <v>91097072338</v>
      </c>
      <c r="H20" s="158"/>
      <c r="I20" s="158">
        <v>117359320660.472</v>
      </c>
      <c r="J20" s="158"/>
      <c r="K20" s="158">
        <v>0</v>
      </c>
      <c r="L20" s="157"/>
      <c r="M20" s="158">
        <v>0</v>
      </c>
      <c r="N20" s="157"/>
      <c r="O20" s="292">
        <v>0</v>
      </c>
      <c r="P20" s="158"/>
      <c r="Q20" s="158">
        <v>0</v>
      </c>
      <c r="R20" s="158"/>
      <c r="S20" s="158">
        <v>3069673</v>
      </c>
      <c r="T20" s="157"/>
      <c r="U20" s="24">
        <v>40480</v>
      </c>
      <c r="V20" s="157"/>
      <c r="W20" s="158">
        <v>91097072338</v>
      </c>
      <c r="X20" s="157"/>
      <c r="Y20" s="158">
        <v>123974564205.008</v>
      </c>
      <c r="Z20" s="157"/>
      <c r="AA20" s="310">
        <f t="shared" si="0"/>
        <v>1.9119001304833561E-3</v>
      </c>
      <c r="AC20" s="43"/>
    </row>
    <row r="21" spans="1:29" ht="30" customHeight="1">
      <c r="A21" s="342" t="s">
        <v>230</v>
      </c>
      <c r="B21" s="342"/>
      <c r="C21" s="151"/>
      <c r="D21" s="367">
        <v>2500000</v>
      </c>
      <c r="E21" s="367"/>
      <c r="F21" s="158"/>
      <c r="G21" s="158">
        <v>52154324173</v>
      </c>
      <c r="H21" s="158"/>
      <c r="I21" s="158">
        <v>64733270250</v>
      </c>
      <c r="J21" s="158"/>
      <c r="K21" s="158">
        <v>0</v>
      </c>
      <c r="L21" s="157"/>
      <c r="M21" s="158">
        <v>0</v>
      </c>
      <c r="N21" s="157"/>
      <c r="O21" s="292">
        <v>0</v>
      </c>
      <c r="P21" s="158"/>
      <c r="Q21" s="158">
        <v>0</v>
      </c>
      <c r="R21" s="158"/>
      <c r="S21" s="158">
        <v>2500000</v>
      </c>
      <c r="T21" s="157"/>
      <c r="U21" s="24">
        <v>31765</v>
      </c>
      <c r="V21" s="157"/>
      <c r="W21" s="158">
        <v>52154324173</v>
      </c>
      <c r="X21" s="157"/>
      <c r="Y21" s="158">
        <v>79229851250</v>
      </c>
      <c r="Z21" s="157"/>
      <c r="AA21" s="310">
        <f t="shared" si="0"/>
        <v>1.2218600155154474E-3</v>
      </c>
      <c r="AC21" s="43"/>
    </row>
    <row r="22" spans="1:29" ht="30" customHeight="1">
      <c r="A22" s="342" t="s">
        <v>293</v>
      </c>
      <c r="B22" s="342"/>
      <c r="C22" s="151"/>
      <c r="D22" s="367">
        <v>18915644</v>
      </c>
      <c r="E22" s="367"/>
      <c r="F22" s="158"/>
      <c r="G22" s="158">
        <v>255830888100</v>
      </c>
      <c r="H22" s="158"/>
      <c r="I22" s="158">
        <v>546348395644.26001</v>
      </c>
      <c r="J22" s="158"/>
      <c r="K22" s="158">
        <v>900000</v>
      </c>
      <c r="L22" s="157"/>
      <c r="M22" s="158">
        <v>30632415701</v>
      </c>
      <c r="N22" s="157"/>
      <c r="O22" s="292">
        <v>0</v>
      </c>
      <c r="P22" s="158"/>
      <c r="Q22" s="158">
        <v>0</v>
      </c>
      <c r="R22" s="158"/>
      <c r="S22" s="158">
        <v>19815644</v>
      </c>
      <c r="T22" s="157"/>
      <c r="U22" s="24">
        <v>31630</v>
      </c>
      <c r="V22" s="157"/>
      <c r="W22" s="158">
        <v>286463303801</v>
      </c>
      <c r="X22" s="157"/>
      <c r="Y22" s="158">
        <v>625327251434.64404</v>
      </c>
      <c r="Z22" s="157"/>
      <c r="AA22" s="310">
        <f t="shared" si="0"/>
        <v>9.643617311980832E-3</v>
      </c>
      <c r="AC22" s="43"/>
    </row>
    <row r="23" spans="1:29" ht="30" customHeight="1">
      <c r="A23" s="342" t="s">
        <v>208</v>
      </c>
      <c r="B23" s="342"/>
      <c r="C23" s="151"/>
      <c r="D23" s="367">
        <v>11400410</v>
      </c>
      <c r="E23" s="367"/>
      <c r="F23" s="158"/>
      <c r="G23" s="158">
        <v>134073704034</v>
      </c>
      <c r="H23" s="158"/>
      <c r="I23" s="158">
        <v>173228899338.10999</v>
      </c>
      <c r="J23" s="158"/>
      <c r="K23" s="158">
        <v>9266267</v>
      </c>
      <c r="L23" s="157"/>
      <c r="M23" s="158">
        <v>155246000737</v>
      </c>
      <c r="N23" s="157"/>
      <c r="O23" s="292">
        <v>0</v>
      </c>
      <c r="P23" s="158"/>
      <c r="Q23" s="158">
        <v>0</v>
      </c>
      <c r="R23" s="158"/>
      <c r="S23" s="158">
        <v>20666677</v>
      </c>
      <c r="T23" s="157"/>
      <c r="U23" s="24">
        <v>16209</v>
      </c>
      <c r="V23" s="157"/>
      <c r="W23" s="158">
        <v>289319704771</v>
      </c>
      <c r="X23" s="157"/>
      <c r="Y23" s="158">
        <v>334215699307.76599</v>
      </c>
      <c r="Z23" s="157"/>
      <c r="AA23" s="310">
        <f t="shared" si="0"/>
        <v>5.154178546330327E-3</v>
      </c>
      <c r="AC23" s="43"/>
    </row>
    <row r="24" spans="1:29" ht="30" customHeight="1">
      <c r="A24" s="342" t="s">
        <v>294</v>
      </c>
      <c r="B24" s="342"/>
      <c r="C24" s="151"/>
      <c r="D24" s="367">
        <v>12074411</v>
      </c>
      <c r="E24" s="367"/>
      <c r="F24" s="158"/>
      <c r="G24" s="158">
        <v>211530921434</v>
      </c>
      <c r="H24" s="158"/>
      <c r="I24" s="158">
        <v>292046689997.492</v>
      </c>
      <c r="J24" s="158"/>
      <c r="K24" s="158">
        <v>2881871</v>
      </c>
      <c r="L24" s="157"/>
      <c r="M24" s="158">
        <v>96986342570</v>
      </c>
      <c r="N24" s="157"/>
      <c r="O24" s="292">
        <v>0</v>
      </c>
      <c r="P24" s="158"/>
      <c r="Q24" s="158">
        <v>0</v>
      </c>
      <c r="R24" s="158"/>
      <c r="S24" s="158">
        <v>14956282</v>
      </c>
      <c r="T24" s="157"/>
      <c r="U24" s="24">
        <v>30759</v>
      </c>
      <c r="V24" s="157"/>
      <c r="W24" s="158">
        <v>308517264004</v>
      </c>
      <c r="X24" s="157"/>
      <c r="Y24" s="158">
        <v>458982185398.513</v>
      </c>
      <c r="Z24" s="157"/>
      <c r="AA24" s="310">
        <f t="shared" si="0"/>
        <v>7.0782914687390758E-3</v>
      </c>
      <c r="AC24" s="43"/>
    </row>
    <row r="25" spans="1:29" ht="30" customHeight="1">
      <c r="A25" s="342" t="s">
        <v>189</v>
      </c>
      <c r="B25" s="342"/>
      <c r="C25" s="151"/>
      <c r="D25" s="367">
        <v>1784</v>
      </c>
      <c r="E25" s="367"/>
      <c r="F25" s="158"/>
      <c r="G25" s="158">
        <v>345072685</v>
      </c>
      <c r="H25" s="158"/>
      <c r="I25" s="158">
        <v>360651865.79839998</v>
      </c>
      <c r="J25" s="158"/>
      <c r="K25" s="158">
        <v>154214</v>
      </c>
      <c r="L25" s="157"/>
      <c r="M25" s="158">
        <v>32843068067</v>
      </c>
      <c r="N25" s="157"/>
      <c r="O25" s="292">
        <v>-143957</v>
      </c>
      <c r="P25" s="158"/>
      <c r="Q25" s="158">
        <v>30707567320</v>
      </c>
      <c r="R25" s="158"/>
      <c r="S25" s="158">
        <v>12041</v>
      </c>
      <c r="T25" s="157"/>
      <c r="U25" s="24">
        <v>227540</v>
      </c>
      <c r="V25" s="157"/>
      <c r="W25" s="158">
        <v>2727576968</v>
      </c>
      <c r="X25" s="157"/>
      <c r="Y25" s="158">
        <v>2736521369.0320001</v>
      </c>
      <c r="Z25" s="157"/>
      <c r="AA25" s="310">
        <f t="shared" si="0"/>
        <v>4.220184677456141E-5</v>
      </c>
      <c r="AC25" s="43"/>
    </row>
    <row r="26" spans="1:29" ht="30" customHeight="1">
      <c r="A26" s="342" t="s">
        <v>253</v>
      </c>
      <c r="B26" s="342"/>
      <c r="C26" s="151"/>
      <c r="D26" s="367">
        <v>159061</v>
      </c>
      <c r="E26" s="367"/>
      <c r="F26" s="158"/>
      <c r="G26" s="158">
        <v>5632351742</v>
      </c>
      <c r="H26" s="158"/>
      <c r="I26" s="158">
        <v>5950798339.5475998</v>
      </c>
      <c r="J26" s="158"/>
      <c r="K26" s="158">
        <v>12907241</v>
      </c>
      <c r="L26" s="157"/>
      <c r="M26" s="158">
        <v>527204664212</v>
      </c>
      <c r="N26" s="157"/>
      <c r="O26" s="292">
        <v>-757398</v>
      </c>
      <c r="P26" s="158"/>
      <c r="Q26" s="158">
        <v>30246116545</v>
      </c>
      <c r="R26" s="158"/>
      <c r="S26" s="158">
        <v>12308904</v>
      </c>
      <c r="T26" s="157"/>
      <c r="U26" s="24">
        <v>42340</v>
      </c>
      <c r="V26" s="157"/>
      <c r="W26" s="158">
        <v>503501613882</v>
      </c>
      <c r="X26" s="157"/>
      <c r="Y26" s="158">
        <v>520533604565.56799</v>
      </c>
      <c r="Z26" s="157"/>
      <c r="AA26" s="310">
        <f t="shared" si="0"/>
        <v>8.027519780946157E-3</v>
      </c>
      <c r="AC26" s="43"/>
    </row>
    <row r="27" spans="1:29" ht="30" customHeight="1">
      <c r="A27" s="342" t="s">
        <v>168</v>
      </c>
      <c r="B27" s="342"/>
      <c r="C27" s="151"/>
      <c r="D27" s="367">
        <v>30080</v>
      </c>
      <c r="E27" s="367"/>
      <c r="F27" s="158"/>
      <c r="G27" s="158">
        <v>560625293</v>
      </c>
      <c r="H27" s="158"/>
      <c r="I27" s="158">
        <v>585225206.01600003</v>
      </c>
      <c r="J27" s="158"/>
      <c r="K27" s="158">
        <v>273983</v>
      </c>
      <c r="L27" s="157"/>
      <c r="M27" s="158">
        <v>5787296165</v>
      </c>
      <c r="N27" s="157"/>
      <c r="O27" s="292">
        <v>-205968</v>
      </c>
      <c r="P27" s="158"/>
      <c r="Q27" s="158">
        <v>4350387031</v>
      </c>
      <c r="R27" s="158"/>
      <c r="S27" s="158">
        <v>98095</v>
      </c>
      <c r="T27" s="157"/>
      <c r="U27" s="24">
        <v>21855</v>
      </c>
      <c r="V27" s="157"/>
      <c r="W27" s="158">
        <v>2144834331</v>
      </c>
      <c r="X27" s="157"/>
      <c r="Y27" s="158">
        <v>2141293585.53</v>
      </c>
      <c r="Z27" s="157"/>
      <c r="AA27" s="310">
        <f t="shared" si="0"/>
        <v>3.3022414814123653E-5</v>
      </c>
      <c r="AC27" s="43"/>
    </row>
    <row r="28" spans="1:29" ht="30" customHeight="1">
      <c r="A28" s="342" t="s">
        <v>169</v>
      </c>
      <c r="B28" s="342"/>
      <c r="C28" s="151"/>
      <c r="D28" s="367">
        <v>1983130</v>
      </c>
      <c r="E28" s="367"/>
      <c r="F28" s="158"/>
      <c r="G28" s="158">
        <v>107604476049</v>
      </c>
      <c r="H28" s="158"/>
      <c r="I28" s="158">
        <v>166630614276.5</v>
      </c>
      <c r="J28" s="158"/>
      <c r="K28" s="158">
        <v>58428</v>
      </c>
      <c r="L28" s="157"/>
      <c r="M28" s="158">
        <v>5279123881</v>
      </c>
      <c r="N28" s="157"/>
      <c r="O28" s="292">
        <v>-63767</v>
      </c>
      <c r="P28" s="158"/>
      <c r="Q28" s="158">
        <v>5779491742</v>
      </c>
      <c r="R28" s="158"/>
      <c r="S28" s="158">
        <v>1977791</v>
      </c>
      <c r="T28" s="157"/>
      <c r="U28" s="24">
        <v>95200</v>
      </c>
      <c r="V28" s="157"/>
      <c r="W28" s="158">
        <v>109392575214</v>
      </c>
      <c r="X28" s="157"/>
      <c r="Y28" s="158">
        <v>188059760356.16</v>
      </c>
      <c r="Z28" s="157"/>
      <c r="AA28" s="310">
        <f t="shared" si="0"/>
        <v>2.9002036237775843E-3</v>
      </c>
      <c r="AC28" s="43"/>
    </row>
    <row r="29" spans="1:29" ht="30" customHeight="1">
      <c r="A29" s="342" t="s">
        <v>256</v>
      </c>
      <c r="B29" s="342"/>
      <c r="C29" s="151"/>
      <c r="D29" s="367">
        <v>9163</v>
      </c>
      <c r="E29" s="367"/>
      <c r="F29" s="158"/>
      <c r="G29" s="158">
        <v>646101759</v>
      </c>
      <c r="H29" s="158"/>
      <c r="I29" s="158">
        <v>716482968.46280003</v>
      </c>
      <c r="J29" s="158"/>
      <c r="K29" s="158">
        <v>125579</v>
      </c>
      <c r="L29" s="157"/>
      <c r="M29" s="158">
        <v>10518731121</v>
      </c>
      <c r="N29" s="157"/>
      <c r="O29" s="292">
        <v>-129237</v>
      </c>
      <c r="P29" s="158"/>
      <c r="Q29" s="158">
        <v>10929922414</v>
      </c>
      <c r="R29" s="158"/>
      <c r="S29" s="158">
        <v>5505</v>
      </c>
      <c r="T29" s="157"/>
      <c r="U29" s="24">
        <v>87975</v>
      </c>
      <c r="V29" s="157"/>
      <c r="W29" s="158">
        <v>483855090</v>
      </c>
      <c r="X29" s="157"/>
      <c r="Y29" s="158">
        <v>483721212.14999998</v>
      </c>
      <c r="Z29" s="157"/>
      <c r="AA29" s="310">
        <f t="shared" si="0"/>
        <v>7.4598096356106689E-6</v>
      </c>
      <c r="AC29" s="43"/>
    </row>
    <row r="30" spans="1:29" ht="30" customHeight="1">
      <c r="A30" s="342" t="s">
        <v>188</v>
      </c>
      <c r="B30" s="342"/>
      <c r="C30" s="151"/>
      <c r="D30" s="367">
        <v>4281392</v>
      </c>
      <c r="E30" s="367"/>
      <c r="F30" s="158"/>
      <c r="G30" s="158">
        <v>623444942554</v>
      </c>
      <c r="H30" s="158"/>
      <c r="I30" s="158">
        <v>659312892537.72803</v>
      </c>
      <c r="J30" s="158"/>
      <c r="K30" s="158">
        <v>2583271</v>
      </c>
      <c r="L30" s="157"/>
      <c r="M30" s="158">
        <v>430711268540</v>
      </c>
      <c r="N30" s="157"/>
      <c r="O30" s="292">
        <v>-331201</v>
      </c>
      <c r="P30" s="158"/>
      <c r="Q30" s="158">
        <v>55332312724</v>
      </c>
      <c r="R30" s="158"/>
      <c r="S30" s="158">
        <v>6533462</v>
      </c>
      <c r="T30" s="157"/>
      <c r="U30" s="24">
        <v>172496</v>
      </c>
      <c r="V30" s="157"/>
      <c r="W30" s="158">
        <v>1005324757345</v>
      </c>
      <c r="X30" s="157"/>
      <c r="Y30" s="158">
        <v>1125643665878.6201</v>
      </c>
      <c r="Z30" s="157"/>
      <c r="AA30" s="310">
        <f t="shared" si="0"/>
        <v>1.7359353392138493E-2</v>
      </c>
      <c r="AC30" s="43"/>
    </row>
    <row r="31" spans="1:29" ht="30" customHeight="1">
      <c r="A31" s="342" t="s">
        <v>258</v>
      </c>
      <c r="B31" s="342"/>
      <c r="C31" s="151"/>
      <c r="D31" s="367">
        <v>66826</v>
      </c>
      <c r="E31" s="367"/>
      <c r="F31" s="158"/>
      <c r="G31" s="158">
        <v>2505370522</v>
      </c>
      <c r="H31" s="158"/>
      <c r="I31" s="158">
        <v>2728301680.5088</v>
      </c>
      <c r="J31" s="158"/>
      <c r="K31" s="158">
        <v>315713</v>
      </c>
      <c r="L31" s="157"/>
      <c r="M31" s="158">
        <v>14049728286</v>
      </c>
      <c r="N31" s="157"/>
      <c r="O31" s="292">
        <v>-162536</v>
      </c>
      <c r="P31" s="158"/>
      <c r="Q31" s="158">
        <v>7158814740</v>
      </c>
      <c r="R31" s="158"/>
      <c r="S31" s="158">
        <v>220003</v>
      </c>
      <c r="T31" s="157"/>
      <c r="U31" s="24">
        <v>45898</v>
      </c>
      <c r="V31" s="157"/>
      <c r="W31" s="158">
        <v>9844859455</v>
      </c>
      <c r="X31" s="157"/>
      <c r="Y31" s="158">
        <v>10085580456.7672</v>
      </c>
      <c r="Z31" s="157"/>
      <c r="AA31" s="310">
        <f t="shared" si="0"/>
        <v>1.5553692577944685E-4</v>
      </c>
      <c r="AC31" s="43"/>
    </row>
    <row r="32" spans="1:29" ht="30" customHeight="1">
      <c r="A32" s="342" t="s">
        <v>255</v>
      </c>
      <c r="B32" s="342"/>
      <c r="C32" s="151"/>
      <c r="D32" s="367">
        <v>20780</v>
      </c>
      <c r="E32" s="367"/>
      <c r="F32" s="158"/>
      <c r="G32" s="158">
        <v>1330210732</v>
      </c>
      <c r="H32" s="158"/>
      <c r="I32" s="158">
        <v>1479420961.9200001</v>
      </c>
      <c r="J32" s="158"/>
      <c r="K32" s="158">
        <v>147984</v>
      </c>
      <c r="L32" s="157"/>
      <c r="M32" s="158">
        <v>11350999834</v>
      </c>
      <c r="N32" s="157"/>
      <c r="O32" s="292">
        <v>-146418</v>
      </c>
      <c r="P32" s="158"/>
      <c r="Q32" s="158">
        <v>11263597682</v>
      </c>
      <c r="R32" s="158"/>
      <c r="S32" s="158">
        <v>22346</v>
      </c>
      <c r="T32" s="157"/>
      <c r="U32" s="24">
        <v>80459</v>
      </c>
      <c r="V32" s="157"/>
      <c r="W32" s="158">
        <v>1788795397</v>
      </c>
      <c r="X32" s="157"/>
      <c r="Y32" s="158">
        <v>1795779289.8232</v>
      </c>
      <c r="Z32" s="157"/>
      <c r="AA32" s="310">
        <f t="shared" si="0"/>
        <v>2.7693992558463805E-5</v>
      </c>
      <c r="AC32" s="43"/>
    </row>
    <row r="33" spans="1:29" ht="30" customHeight="1">
      <c r="A33" s="342" t="s">
        <v>207</v>
      </c>
      <c r="B33" s="342"/>
      <c r="C33" s="151"/>
      <c r="D33" s="367">
        <v>3455842</v>
      </c>
      <c r="E33" s="367"/>
      <c r="F33" s="158"/>
      <c r="G33" s="158">
        <v>55914731413</v>
      </c>
      <c r="H33" s="158"/>
      <c r="I33" s="158">
        <v>63462864078.785599</v>
      </c>
      <c r="J33" s="158"/>
      <c r="K33" s="158">
        <v>655056</v>
      </c>
      <c r="L33" s="157"/>
      <c r="M33" s="158">
        <v>13068225060</v>
      </c>
      <c r="N33" s="157"/>
      <c r="O33" s="292">
        <v>-4025840</v>
      </c>
      <c r="P33" s="158"/>
      <c r="Q33" s="158">
        <v>80968999578</v>
      </c>
      <c r="R33" s="158"/>
      <c r="S33" s="158">
        <v>85058</v>
      </c>
      <c r="T33" s="157"/>
      <c r="U33" s="24">
        <v>20900</v>
      </c>
      <c r="V33" s="157"/>
      <c r="W33" s="158">
        <v>1541158274</v>
      </c>
      <c r="X33" s="157"/>
      <c r="Y33" s="158">
        <v>1775578945.3599999</v>
      </c>
      <c r="Z33" s="157"/>
      <c r="AA33" s="310">
        <f t="shared" si="0"/>
        <v>2.7382468646581879E-5</v>
      </c>
      <c r="AC33" s="43"/>
    </row>
    <row r="34" spans="1:29" ht="30" customHeight="1">
      <c r="A34" s="342" t="s">
        <v>167</v>
      </c>
      <c r="B34" s="342"/>
      <c r="C34" s="151"/>
      <c r="D34" s="367">
        <v>11281364</v>
      </c>
      <c r="E34" s="367"/>
      <c r="F34" s="158"/>
      <c r="G34" s="158">
        <v>405724244258</v>
      </c>
      <c r="H34" s="158"/>
      <c r="I34" s="158">
        <v>749085096625.53601</v>
      </c>
      <c r="J34" s="158"/>
      <c r="K34" s="158">
        <v>180555</v>
      </c>
      <c r="L34" s="157"/>
      <c r="M34" s="158">
        <v>12781694179</v>
      </c>
      <c r="N34" s="157"/>
      <c r="O34" s="292">
        <v>-168562</v>
      </c>
      <c r="P34" s="158"/>
      <c r="Q34" s="158">
        <v>11848662510</v>
      </c>
      <c r="R34" s="158"/>
      <c r="S34" s="158">
        <v>11293357</v>
      </c>
      <c r="T34" s="157"/>
      <c r="U34" s="24">
        <v>74968</v>
      </c>
      <c r="V34" s="157"/>
      <c r="W34" s="158">
        <v>412403810132</v>
      </c>
      <c r="X34" s="157"/>
      <c r="Y34" s="158">
        <v>845624419110.90906</v>
      </c>
      <c r="Z34" s="157"/>
      <c r="AA34" s="310">
        <f t="shared" si="0"/>
        <v>1.3040976974636142E-2</v>
      </c>
      <c r="AC34" s="43"/>
    </row>
    <row r="35" spans="1:29" ht="30" customHeight="1">
      <c r="A35" s="342" t="s">
        <v>245</v>
      </c>
      <c r="B35" s="342"/>
      <c r="C35" s="151"/>
      <c r="D35" s="367">
        <v>65822</v>
      </c>
      <c r="E35" s="367"/>
      <c r="F35" s="158"/>
      <c r="G35" s="158">
        <v>2347529917</v>
      </c>
      <c r="H35" s="158"/>
      <c r="I35" s="158">
        <v>2494947366.1199999</v>
      </c>
      <c r="J35" s="158"/>
      <c r="K35" s="158">
        <v>969593</v>
      </c>
      <c r="L35" s="157"/>
      <c r="M35" s="158">
        <v>39405144899</v>
      </c>
      <c r="N35" s="157"/>
      <c r="O35" s="292">
        <v>-923001</v>
      </c>
      <c r="P35" s="158"/>
      <c r="Q35" s="158">
        <v>37628609618</v>
      </c>
      <c r="R35" s="158"/>
      <c r="S35" s="158">
        <v>112414</v>
      </c>
      <c r="T35" s="157"/>
      <c r="U35" s="24">
        <v>42830</v>
      </c>
      <c r="V35" s="157"/>
      <c r="W35" s="158">
        <v>4824000195</v>
      </c>
      <c r="X35" s="157"/>
      <c r="Y35" s="158">
        <v>4808913990.0559998</v>
      </c>
      <c r="Z35" s="157"/>
      <c r="AA35" s="310">
        <f t="shared" si="0"/>
        <v>7.4161690698646562E-5</v>
      </c>
      <c r="AC35" s="43"/>
    </row>
    <row r="36" spans="1:29" ht="30" customHeight="1">
      <c r="A36" s="342" t="s">
        <v>221</v>
      </c>
      <c r="B36" s="342"/>
      <c r="C36" s="151"/>
      <c r="D36" s="367">
        <v>5969282</v>
      </c>
      <c r="E36" s="367"/>
      <c r="F36" s="158"/>
      <c r="G36" s="158">
        <v>243186784212</v>
      </c>
      <c r="H36" s="158"/>
      <c r="I36" s="158">
        <v>252138006657.064</v>
      </c>
      <c r="J36" s="158"/>
      <c r="K36" s="158">
        <v>143603</v>
      </c>
      <c r="L36" s="157"/>
      <c r="M36" s="158">
        <v>6604301806</v>
      </c>
      <c r="N36" s="157"/>
      <c r="O36" s="292">
        <v>-4875196</v>
      </c>
      <c r="P36" s="158"/>
      <c r="Q36" s="158">
        <v>214688816330</v>
      </c>
      <c r="R36" s="158"/>
      <c r="S36" s="158">
        <v>1237689</v>
      </c>
      <c r="T36" s="157"/>
      <c r="U36" s="24">
        <v>47700</v>
      </c>
      <c r="V36" s="157"/>
      <c r="W36" s="158">
        <v>50959227326</v>
      </c>
      <c r="X36" s="157"/>
      <c r="Y36" s="158">
        <v>58966919981.639999</v>
      </c>
      <c r="Z36" s="157"/>
      <c r="AA36" s="310">
        <f t="shared" si="0"/>
        <v>9.0937090789583919E-4</v>
      </c>
      <c r="AC36" s="43"/>
    </row>
    <row r="37" spans="1:29" ht="30" customHeight="1">
      <c r="A37" s="342" t="s">
        <v>170</v>
      </c>
      <c r="B37" s="342"/>
      <c r="C37" s="151"/>
      <c r="D37" s="367">
        <v>1651168</v>
      </c>
      <c r="E37" s="367"/>
      <c r="F37" s="158"/>
      <c r="G37" s="158">
        <v>28256796962</v>
      </c>
      <c r="H37" s="158"/>
      <c r="I37" s="158">
        <v>31319702690.214401</v>
      </c>
      <c r="J37" s="158"/>
      <c r="K37" s="158">
        <v>10665135</v>
      </c>
      <c r="L37" s="157"/>
      <c r="M37" s="158">
        <v>217367616627</v>
      </c>
      <c r="N37" s="157"/>
      <c r="O37" s="292">
        <v>-7463093</v>
      </c>
      <c r="P37" s="158"/>
      <c r="Q37" s="158">
        <v>148369469593</v>
      </c>
      <c r="R37" s="158"/>
      <c r="S37" s="158">
        <v>4853210</v>
      </c>
      <c r="T37" s="157"/>
      <c r="U37" s="24">
        <v>21108</v>
      </c>
      <c r="V37" s="157"/>
      <c r="W37" s="158">
        <v>100127570993</v>
      </c>
      <c r="X37" s="157"/>
      <c r="Y37" s="158">
        <v>102318626811.98399</v>
      </c>
      <c r="Z37" s="157"/>
      <c r="AA37" s="310">
        <f t="shared" si="0"/>
        <v>1.5779284824040361E-3</v>
      </c>
      <c r="AC37" s="43"/>
    </row>
    <row r="38" spans="1:29" ht="30" customHeight="1">
      <c r="A38" s="342" t="s">
        <v>248</v>
      </c>
      <c r="B38" s="342"/>
      <c r="C38" s="151"/>
      <c r="D38" s="367">
        <v>973277</v>
      </c>
      <c r="E38" s="367"/>
      <c r="F38" s="158"/>
      <c r="G38" s="158">
        <v>18357427712</v>
      </c>
      <c r="H38" s="158"/>
      <c r="I38" s="158">
        <v>19432460261.324001</v>
      </c>
      <c r="J38" s="158"/>
      <c r="K38" s="158">
        <v>2416958</v>
      </c>
      <c r="L38" s="157"/>
      <c r="M38" s="158">
        <v>50614315840</v>
      </c>
      <c r="N38" s="157"/>
      <c r="O38" s="292">
        <v>-3324068</v>
      </c>
      <c r="P38" s="158"/>
      <c r="Q38" s="158">
        <v>70201408605</v>
      </c>
      <c r="R38" s="158"/>
      <c r="S38" s="158">
        <v>66167</v>
      </c>
      <c r="T38" s="157"/>
      <c r="U38" s="24">
        <v>22730</v>
      </c>
      <c r="V38" s="157"/>
      <c r="W38" s="158">
        <v>1510755789</v>
      </c>
      <c r="X38" s="157"/>
      <c r="Y38" s="158">
        <v>1502171138.908</v>
      </c>
      <c r="Z38" s="157"/>
      <c r="AA38" s="310">
        <f t="shared" si="0"/>
        <v>2.3166051963185858E-5</v>
      </c>
      <c r="AC38" s="43"/>
    </row>
    <row r="39" spans="1:29" ht="30" customHeight="1">
      <c r="A39" s="342" t="s">
        <v>252</v>
      </c>
      <c r="B39" s="342"/>
      <c r="C39" s="151"/>
      <c r="D39" s="367">
        <v>46874</v>
      </c>
      <c r="E39" s="367"/>
      <c r="F39" s="158"/>
      <c r="G39" s="158">
        <v>1023840406</v>
      </c>
      <c r="H39" s="158"/>
      <c r="I39" s="158">
        <v>1118944253.6800001</v>
      </c>
      <c r="J39" s="158"/>
      <c r="K39" s="158">
        <v>472268</v>
      </c>
      <c r="L39" s="157"/>
      <c r="M39" s="158">
        <v>12161819651</v>
      </c>
      <c r="N39" s="157"/>
      <c r="O39" s="292">
        <v>-377200</v>
      </c>
      <c r="P39" s="158"/>
      <c r="Q39" s="158">
        <v>9679912822</v>
      </c>
      <c r="R39" s="158"/>
      <c r="S39" s="158">
        <v>141942</v>
      </c>
      <c r="T39" s="157"/>
      <c r="U39" s="24">
        <v>26823</v>
      </c>
      <c r="V39" s="157"/>
      <c r="W39" s="158">
        <v>3802573578</v>
      </c>
      <c r="X39" s="157"/>
      <c r="Y39" s="158">
        <v>3802741493.6808</v>
      </c>
      <c r="Z39" s="157"/>
      <c r="AA39" s="310">
        <f t="shared" si="0"/>
        <v>5.8644787377031172E-5</v>
      </c>
      <c r="AC39" s="43"/>
    </row>
    <row r="40" spans="1:29" ht="30" customHeight="1">
      <c r="A40" s="342" t="s">
        <v>257</v>
      </c>
      <c r="B40" s="342"/>
      <c r="C40" s="151"/>
      <c r="D40" s="367">
        <v>96119</v>
      </c>
      <c r="E40" s="367"/>
      <c r="F40" s="158"/>
      <c r="G40" s="158">
        <v>3235039798</v>
      </c>
      <c r="H40" s="158"/>
      <c r="I40" s="158">
        <v>3605897364.4320002</v>
      </c>
      <c r="J40" s="158"/>
      <c r="K40" s="158">
        <v>581240</v>
      </c>
      <c r="L40" s="157"/>
      <c r="M40" s="158">
        <v>23573933733</v>
      </c>
      <c r="N40" s="157"/>
      <c r="O40" s="292">
        <v>-664938</v>
      </c>
      <c r="P40" s="158"/>
      <c r="Q40" s="158">
        <v>27118779035</v>
      </c>
      <c r="R40" s="158"/>
      <c r="S40" s="158">
        <v>12421</v>
      </c>
      <c r="T40" s="157"/>
      <c r="U40" s="24">
        <v>42590</v>
      </c>
      <c r="V40" s="157"/>
      <c r="W40" s="158">
        <v>514704919</v>
      </c>
      <c r="X40" s="157"/>
      <c r="Y40" s="158">
        <v>528375577.53200001</v>
      </c>
      <c r="Z40" s="157"/>
      <c r="AA40" s="310">
        <f t="shared" si="0"/>
        <v>8.1484564362505091E-6</v>
      </c>
      <c r="AC40" s="43"/>
    </row>
    <row r="41" spans="1:29" ht="30" customHeight="1">
      <c r="A41" s="342" t="s">
        <v>259</v>
      </c>
      <c r="B41" s="342"/>
      <c r="C41" s="151"/>
      <c r="D41" s="367">
        <v>50767</v>
      </c>
      <c r="E41" s="367"/>
      <c r="F41" s="158"/>
      <c r="G41" s="158">
        <v>1265325199</v>
      </c>
      <c r="H41" s="158"/>
      <c r="I41" s="158">
        <v>1318307363.5204</v>
      </c>
      <c r="J41" s="158"/>
      <c r="K41" s="158">
        <v>903005</v>
      </c>
      <c r="L41" s="157"/>
      <c r="M41" s="158">
        <v>25163817968</v>
      </c>
      <c r="N41" s="157"/>
      <c r="O41" s="292">
        <v>-925452</v>
      </c>
      <c r="P41" s="158"/>
      <c r="Q41" s="158">
        <v>25997486103</v>
      </c>
      <c r="R41" s="158"/>
      <c r="S41" s="158">
        <v>28320</v>
      </c>
      <c r="T41" s="157"/>
      <c r="U41" s="24">
        <v>29647</v>
      </c>
      <c r="V41" s="157"/>
      <c r="W41" s="158">
        <v>832909473</v>
      </c>
      <c r="X41" s="157"/>
      <c r="Y41" s="158">
        <v>838595516.352</v>
      </c>
      <c r="Z41" s="157"/>
      <c r="AA41" s="310">
        <f t="shared" si="0"/>
        <v>1.2932579254603098E-5</v>
      </c>
      <c r="AC41" s="43"/>
    </row>
    <row r="42" spans="1:29" ht="30" customHeight="1">
      <c r="A42" s="342" t="s">
        <v>243</v>
      </c>
      <c r="B42" s="342"/>
      <c r="C42" s="151"/>
      <c r="D42" s="367">
        <v>1809</v>
      </c>
      <c r="E42" s="367"/>
      <c r="F42" s="158"/>
      <c r="G42" s="158">
        <v>275021489</v>
      </c>
      <c r="H42" s="158"/>
      <c r="I42" s="158">
        <v>305807648.92919999</v>
      </c>
      <c r="J42" s="158"/>
      <c r="K42" s="158">
        <v>37656</v>
      </c>
      <c r="L42" s="157"/>
      <c r="M42" s="158">
        <v>6618262028</v>
      </c>
      <c r="N42" s="157"/>
      <c r="O42" s="292">
        <v>-37599</v>
      </c>
      <c r="P42" s="158"/>
      <c r="Q42" s="158">
        <v>6654244591</v>
      </c>
      <c r="R42" s="158"/>
      <c r="S42" s="158">
        <v>1866</v>
      </c>
      <c r="T42" s="157"/>
      <c r="U42" s="24">
        <v>191200</v>
      </c>
      <c r="V42" s="157"/>
      <c r="W42" s="158">
        <v>356660784</v>
      </c>
      <c r="X42" s="157"/>
      <c r="Y42" s="158">
        <v>356351064.95999998</v>
      </c>
      <c r="Z42" s="157"/>
      <c r="AA42" s="310">
        <f t="shared" si="0"/>
        <v>5.4955437993577167E-6</v>
      </c>
      <c r="AC42" s="43"/>
    </row>
    <row r="43" spans="1:29" ht="30" customHeight="1">
      <c r="A43" s="342" t="s">
        <v>220</v>
      </c>
      <c r="B43" s="342"/>
      <c r="C43" s="151"/>
      <c r="D43" s="367">
        <v>2107959</v>
      </c>
      <c r="E43" s="367"/>
      <c r="F43" s="158"/>
      <c r="G43" s="158">
        <v>247819642817</v>
      </c>
      <c r="H43" s="158"/>
      <c r="I43" s="158">
        <v>256893974244.138</v>
      </c>
      <c r="J43" s="158"/>
      <c r="K43" s="158">
        <v>3838204</v>
      </c>
      <c r="L43" s="157"/>
      <c r="M43" s="158">
        <v>535016984077</v>
      </c>
      <c r="N43" s="157"/>
      <c r="O43" s="292">
        <v>-1426240</v>
      </c>
      <c r="P43" s="158"/>
      <c r="Q43" s="158">
        <v>180754603342</v>
      </c>
      <c r="R43" s="158"/>
      <c r="S43" s="158">
        <v>4519923</v>
      </c>
      <c r="T43" s="157"/>
      <c r="U43" s="24">
        <v>138400</v>
      </c>
      <c r="V43" s="157"/>
      <c r="W43" s="158">
        <v>613977986299</v>
      </c>
      <c r="X43" s="157"/>
      <c r="Y43" s="158">
        <v>624806674388.16003</v>
      </c>
      <c r="Z43" s="157"/>
      <c r="AA43" s="310">
        <f t="shared" si="0"/>
        <v>9.6355891222510946E-3</v>
      </c>
      <c r="AC43" s="43"/>
    </row>
    <row r="44" spans="1:29" ht="30" customHeight="1">
      <c r="A44" s="342" t="s">
        <v>249</v>
      </c>
      <c r="B44" s="342"/>
      <c r="C44" s="151"/>
      <c r="D44" s="367">
        <v>49260</v>
      </c>
      <c r="E44" s="367"/>
      <c r="F44" s="158"/>
      <c r="G44" s="158">
        <v>1707279027</v>
      </c>
      <c r="H44" s="158"/>
      <c r="I44" s="158">
        <v>1894234188</v>
      </c>
      <c r="J44" s="158"/>
      <c r="K44" s="158">
        <v>141875</v>
      </c>
      <c r="L44" s="157"/>
      <c r="M44" s="158">
        <v>5794424635</v>
      </c>
      <c r="N44" s="157"/>
      <c r="O44" s="292">
        <v>-186415</v>
      </c>
      <c r="P44" s="158"/>
      <c r="Q44" s="158">
        <v>7644777353</v>
      </c>
      <c r="R44" s="158"/>
      <c r="S44" s="158">
        <v>4720</v>
      </c>
      <c r="T44" s="157"/>
      <c r="U44" s="24">
        <v>43700</v>
      </c>
      <c r="V44" s="157"/>
      <c r="W44" s="158">
        <v>200138868</v>
      </c>
      <c r="X44" s="157"/>
      <c r="Y44" s="158">
        <v>206016483.19999999</v>
      </c>
      <c r="Z44" s="157"/>
      <c r="AA44" s="310">
        <f t="shared" si="0"/>
        <v>3.1771270472906496E-6</v>
      </c>
      <c r="AC44" s="43"/>
    </row>
    <row r="45" spans="1:29" ht="30" customHeight="1">
      <c r="A45" s="342" t="s">
        <v>247</v>
      </c>
      <c r="B45" s="342"/>
      <c r="C45" s="151"/>
      <c r="D45" s="367">
        <v>122383</v>
      </c>
      <c r="E45" s="367"/>
      <c r="F45" s="158"/>
      <c r="G45" s="158">
        <v>3134581924</v>
      </c>
      <c r="H45" s="158"/>
      <c r="I45" s="158">
        <v>3436913559.6268001</v>
      </c>
      <c r="J45" s="158"/>
      <c r="K45" s="158">
        <v>890209</v>
      </c>
      <c r="L45" s="157"/>
      <c r="M45" s="158">
        <v>27091902390</v>
      </c>
      <c r="N45" s="157"/>
      <c r="O45" s="292">
        <v>-943047</v>
      </c>
      <c r="P45" s="158"/>
      <c r="Q45" s="158">
        <v>28715131953</v>
      </c>
      <c r="R45" s="158"/>
      <c r="S45" s="158">
        <v>69545</v>
      </c>
      <c r="T45" s="157"/>
      <c r="U45" s="24">
        <v>31729</v>
      </c>
      <c r="V45" s="157"/>
      <c r="W45" s="158">
        <v>2206375293</v>
      </c>
      <c r="X45" s="157"/>
      <c r="Y45" s="158">
        <v>2203945393.0339999</v>
      </c>
      <c r="Z45" s="157"/>
      <c r="AA45" s="310">
        <f t="shared" si="0"/>
        <v>3.3988612999292007E-5</v>
      </c>
      <c r="AC45" s="43"/>
    </row>
    <row r="46" spans="1:29" ht="30" customHeight="1">
      <c r="A46" s="342" t="s">
        <v>178</v>
      </c>
      <c r="B46" s="342"/>
      <c r="C46" s="151"/>
      <c r="D46" s="367">
        <v>6000000</v>
      </c>
      <c r="E46" s="367"/>
      <c r="F46" s="158"/>
      <c r="G46" s="158">
        <v>64050411775</v>
      </c>
      <c r="H46" s="158"/>
      <c r="I46" s="158">
        <v>93977353800</v>
      </c>
      <c r="J46" s="158"/>
      <c r="K46" s="158">
        <v>0</v>
      </c>
      <c r="L46" s="157"/>
      <c r="M46" s="158">
        <v>0</v>
      </c>
      <c r="N46" s="157"/>
      <c r="O46" s="292">
        <v>0</v>
      </c>
      <c r="P46" s="158"/>
      <c r="Q46" s="158">
        <v>0</v>
      </c>
      <c r="R46" s="158"/>
      <c r="S46" s="158">
        <v>6000000</v>
      </c>
      <c r="T46" s="157"/>
      <c r="U46" s="24">
        <v>18000</v>
      </c>
      <c r="V46" s="157"/>
      <c r="W46" s="158">
        <v>64050411775</v>
      </c>
      <c r="X46" s="157"/>
      <c r="Y46" s="158">
        <v>107751600000</v>
      </c>
      <c r="Z46" s="157"/>
      <c r="AA46" s="310">
        <f t="shared" si="0"/>
        <v>1.6617142348580929E-3</v>
      </c>
      <c r="AC46" s="43"/>
    </row>
    <row r="47" spans="1:29" ht="30" customHeight="1">
      <c r="A47" s="342" t="s">
        <v>254</v>
      </c>
      <c r="B47" s="342"/>
      <c r="C47" s="151"/>
      <c r="D47" s="367">
        <v>378394</v>
      </c>
      <c r="E47" s="367"/>
      <c r="F47" s="158"/>
      <c r="G47" s="158">
        <v>5877091046</v>
      </c>
      <c r="H47" s="158"/>
      <c r="I47" s="158">
        <v>6059510852.7975998</v>
      </c>
      <c r="J47" s="158"/>
      <c r="K47" s="158">
        <v>1258369</v>
      </c>
      <c r="L47" s="157"/>
      <c r="M47" s="158">
        <v>20972498095</v>
      </c>
      <c r="N47" s="157"/>
      <c r="O47" s="292">
        <v>-1441417</v>
      </c>
      <c r="P47" s="158"/>
      <c r="Q47" s="158">
        <v>24259226087</v>
      </c>
      <c r="R47" s="158"/>
      <c r="S47" s="158">
        <v>195346</v>
      </c>
      <c r="T47" s="157"/>
      <c r="U47" s="24">
        <v>18030</v>
      </c>
      <c r="V47" s="157"/>
      <c r="W47" s="158">
        <v>3532090591</v>
      </c>
      <c r="X47" s="157"/>
      <c r="Y47" s="158">
        <v>3517861873.9439998</v>
      </c>
      <c r="Z47" s="157"/>
      <c r="AA47" s="310">
        <f t="shared" si="0"/>
        <v>5.4251455683231721E-5</v>
      </c>
      <c r="AC47" s="43"/>
    </row>
    <row r="48" spans="1:29" ht="30" customHeight="1">
      <c r="A48" s="342" t="s">
        <v>268</v>
      </c>
      <c r="B48" s="342"/>
      <c r="C48" s="151"/>
      <c r="D48" s="367">
        <v>6439</v>
      </c>
      <c r="E48" s="367"/>
      <c r="F48" s="158"/>
      <c r="G48" s="158">
        <v>5020883339</v>
      </c>
      <c r="H48" s="158"/>
      <c r="I48" s="158">
        <v>5767559374.4868002</v>
      </c>
      <c r="J48" s="158"/>
      <c r="K48" s="158">
        <v>142106</v>
      </c>
      <c r="L48" s="157"/>
      <c r="M48" s="158">
        <v>135574196462</v>
      </c>
      <c r="N48" s="157"/>
      <c r="O48" s="292">
        <v>-136654</v>
      </c>
      <c r="P48" s="158"/>
      <c r="Q48" s="158">
        <v>135441337308</v>
      </c>
      <c r="R48" s="158"/>
      <c r="S48" s="158">
        <v>11891</v>
      </c>
      <c r="T48" s="157"/>
      <c r="U48" s="24">
        <v>1011780</v>
      </c>
      <c r="V48" s="157"/>
      <c r="W48" s="158">
        <v>11527723999</v>
      </c>
      <c r="X48" s="157"/>
      <c r="Y48" s="158">
        <v>12016638688.823999</v>
      </c>
      <c r="Z48" s="157"/>
      <c r="AA48" s="310">
        <f t="shared" si="0"/>
        <v>1.8531715134035439E-4</v>
      </c>
      <c r="AC48" s="43"/>
    </row>
    <row r="49" spans="1:33" ht="30" customHeight="1">
      <c r="A49" s="342" t="s">
        <v>218</v>
      </c>
      <c r="B49" s="342"/>
      <c r="C49" s="151"/>
      <c r="D49" s="367">
        <v>1332501</v>
      </c>
      <c r="E49" s="367"/>
      <c r="F49" s="158"/>
      <c r="G49" s="158">
        <v>26629432076</v>
      </c>
      <c r="H49" s="158"/>
      <c r="I49" s="158">
        <v>28321594534.464001</v>
      </c>
      <c r="J49" s="158"/>
      <c r="K49" s="158">
        <v>129479</v>
      </c>
      <c r="L49" s="157"/>
      <c r="M49" s="158">
        <v>2931524701</v>
      </c>
      <c r="N49" s="157"/>
      <c r="O49" s="292">
        <v>-254783</v>
      </c>
      <c r="P49" s="158"/>
      <c r="Q49" s="158">
        <v>5765368711</v>
      </c>
      <c r="R49" s="158"/>
      <c r="S49" s="158">
        <v>1207197</v>
      </c>
      <c r="T49" s="157"/>
      <c r="U49" s="24">
        <v>24208</v>
      </c>
      <c r="V49" s="157"/>
      <c r="W49" s="158">
        <v>24444359137</v>
      </c>
      <c r="X49" s="157"/>
      <c r="Y49" s="158">
        <v>29188756386.028801</v>
      </c>
      <c r="Z49" s="157"/>
      <c r="AA49" s="310">
        <f t="shared" si="0"/>
        <v>4.5014061957752023E-4</v>
      </c>
      <c r="AC49" s="43"/>
    </row>
    <row r="50" spans="1:33" ht="30" customHeight="1">
      <c r="A50" s="342" t="s">
        <v>246</v>
      </c>
      <c r="B50" s="342"/>
      <c r="C50" s="151"/>
      <c r="D50" s="367">
        <v>1225843</v>
      </c>
      <c r="E50" s="367"/>
      <c r="F50" s="158"/>
      <c r="G50" s="158">
        <v>32393115656</v>
      </c>
      <c r="H50" s="158"/>
      <c r="I50" s="158">
        <v>35457812784.064003</v>
      </c>
      <c r="J50" s="158"/>
      <c r="K50" s="158">
        <v>3710677</v>
      </c>
      <c r="L50" s="157"/>
      <c r="M50" s="158">
        <v>114516498139</v>
      </c>
      <c r="N50" s="157"/>
      <c r="O50" s="292">
        <v>-4604470</v>
      </c>
      <c r="P50" s="158"/>
      <c r="Q50" s="158">
        <v>143431295803</v>
      </c>
      <c r="R50" s="158"/>
      <c r="S50" s="158">
        <v>332050</v>
      </c>
      <c r="T50" s="157"/>
      <c r="U50" s="24">
        <v>32720</v>
      </c>
      <c r="V50" s="157"/>
      <c r="W50" s="158">
        <v>10890064523</v>
      </c>
      <c r="X50" s="157"/>
      <c r="Y50" s="158">
        <v>10851638388.799999</v>
      </c>
      <c r="Z50" s="157"/>
      <c r="AA50" s="310">
        <f t="shared" si="0"/>
        <v>1.6735085123748976E-4</v>
      </c>
      <c r="AC50" s="43"/>
    </row>
    <row r="51" spans="1:33" ht="30" customHeight="1">
      <c r="A51" s="342" t="s">
        <v>223</v>
      </c>
      <c r="B51" s="342"/>
      <c r="C51" s="151"/>
      <c r="D51" s="367">
        <v>11781090</v>
      </c>
      <c r="E51" s="367"/>
      <c r="F51" s="158"/>
      <c r="G51" s="158">
        <v>219074217381</v>
      </c>
      <c r="H51" s="158"/>
      <c r="I51" s="158">
        <v>221159875846.14001</v>
      </c>
      <c r="J51" s="158"/>
      <c r="K51" s="158">
        <v>395303</v>
      </c>
      <c r="L51" s="157"/>
      <c r="M51" s="158">
        <v>7960148115</v>
      </c>
      <c r="N51" s="157"/>
      <c r="O51" s="292">
        <v>-461856</v>
      </c>
      <c r="P51" s="158"/>
      <c r="Q51" s="158">
        <v>9403422249</v>
      </c>
      <c r="R51" s="158"/>
      <c r="S51" s="158">
        <v>11714537</v>
      </c>
      <c r="T51" s="157"/>
      <c r="U51" s="24">
        <v>21386</v>
      </c>
      <c r="V51" s="157"/>
      <c r="W51" s="158">
        <v>218435327315</v>
      </c>
      <c r="X51" s="157"/>
      <c r="Y51" s="158">
        <v>250226455776.06201</v>
      </c>
      <c r="Z51" s="157"/>
      <c r="AA51" s="310">
        <f t="shared" si="0"/>
        <v>3.8589205496825231E-3</v>
      </c>
      <c r="AC51" s="43"/>
    </row>
    <row r="52" spans="1:33" ht="30" customHeight="1">
      <c r="A52" s="342" t="s">
        <v>141</v>
      </c>
      <c r="B52" s="342"/>
      <c r="C52" s="151"/>
      <c r="D52" s="367">
        <v>4000000</v>
      </c>
      <c r="E52" s="367"/>
      <c r="F52" s="158"/>
      <c r="G52" s="158">
        <v>40251878398</v>
      </c>
      <c r="H52" s="158"/>
      <c r="I52" s="158">
        <v>76782992000</v>
      </c>
      <c r="J52" s="158"/>
      <c r="K52" s="158">
        <v>0</v>
      </c>
      <c r="L52" s="157"/>
      <c r="M52" s="158">
        <v>0</v>
      </c>
      <c r="N52" s="157"/>
      <c r="O52" s="292">
        <v>0</v>
      </c>
      <c r="P52" s="158"/>
      <c r="Q52" s="158">
        <v>0</v>
      </c>
      <c r="R52" s="158"/>
      <c r="S52" s="158">
        <v>4000000</v>
      </c>
      <c r="T52" s="157"/>
      <c r="U52" s="24">
        <v>20737</v>
      </c>
      <c r="V52" s="157"/>
      <c r="W52" s="158">
        <v>40251878398</v>
      </c>
      <c r="X52" s="157"/>
      <c r="Y52" s="158">
        <v>82757219600</v>
      </c>
      <c r="Z52" s="157"/>
      <c r="AA52" s="310">
        <f t="shared" si="0"/>
        <v>1.2762580773426769E-3</v>
      </c>
      <c r="AC52" s="43"/>
    </row>
    <row r="53" spans="1:33" ht="30" customHeight="1">
      <c r="A53" s="342" t="s">
        <v>219</v>
      </c>
      <c r="B53" s="342"/>
      <c r="C53" s="151"/>
      <c r="D53" s="367">
        <v>11395000</v>
      </c>
      <c r="E53" s="367"/>
      <c r="F53" s="158"/>
      <c r="G53" s="158">
        <v>150455853792</v>
      </c>
      <c r="H53" s="158"/>
      <c r="I53" s="158">
        <v>144554221526</v>
      </c>
      <c r="J53" s="158"/>
      <c r="K53" s="158">
        <v>0</v>
      </c>
      <c r="L53" s="157"/>
      <c r="M53" s="158">
        <v>0</v>
      </c>
      <c r="N53" s="157"/>
      <c r="O53" s="292">
        <v>0</v>
      </c>
      <c r="P53" s="158"/>
      <c r="Q53" s="158">
        <v>0</v>
      </c>
      <c r="R53" s="158"/>
      <c r="S53" s="158">
        <v>11395000</v>
      </c>
      <c r="T53" s="157"/>
      <c r="U53" s="24">
        <v>12890</v>
      </c>
      <c r="V53" s="157"/>
      <c r="W53" s="158">
        <v>150455853792</v>
      </c>
      <c r="X53" s="157"/>
      <c r="Y53" s="158">
        <v>146705292140</v>
      </c>
      <c r="Z53" s="157"/>
      <c r="AA53" s="310">
        <f t="shared" si="0"/>
        <v>2.2624468896800891E-3</v>
      </c>
      <c r="AC53" s="43"/>
    </row>
    <row r="54" spans="1:33" ht="30" customHeight="1">
      <c r="A54" s="342" t="s">
        <v>269</v>
      </c>
      <c r="B54" s="342"/>
      <c r="C54" s="151"/>
      <c r="D54" s="367">
        <v>66390</v>
      </c>
      <c r="E54" s="367"/>
      <c r="F54" s="158"/>
      <c r="G54" s="158">
        <v>750758681</v>
      </c>
      <c r="H54" s="158"/>
      <c r="I54" s="158">
        <v>829475942.98800004</v>
      </c>
      <c r="J54" s="158"/>
      <c r="K54" s="158">
        <v>856813</v>
      </c>
      <c r="L54" s="157"/>
      <c r="M54" s="158">
        <v>11399598343</v>
      </c>
      <c r="N54" s="157"/>
      <c r="O54" s="292">
        <v>-903570</v>
      </c>
      <c r="P54" s="158"/>
      <c r="Q54" s="158">
        <v>12188170322</v>
      </c>
      <c r="R54" s="158"/>
      <c r="S54" s="158">
        <v>19633</v>
      </c>
      <c r="T54" s="157"/>
      <c r="U54" s="24">
        <v>14325</v>
      </c>
      <c r="V54" s="157"/>
      <c r="W54" s="158">
        <v>278634640</v>
      </c>
      <c r="X54" s="157"/>
      <c r="Y54" s="158">
        <v>280905233.73000002</v>
      </c>
      <c r="Z54" s="157"/>
      <c r="AA54" s="310">
        <f t="shared" si="0"/>
        <v>4.3320398540279751E-6</v>
      </c>
      <c r="AC54" s="43"/>
    </row>
    <row r="55" spans="1:33" ht="30" customHeight="1">
      <c r="A55" s="342" t="s">
        <v>295</v>
      </c>
      <c r="B55" s="342"/>
      <c r="C55" s="151"/>
      <c r="D55" s="367">
        <v>897237</v>
      </c>
      <c r="E55" s="367"/>
      <c r="F55" s="158"/>
      <c r="G55" s="158">
        <v>14314299507</v>
      </c>
      <c r="H55" s="158"/>
      <c r="I55" s="158">
        <v>36029832361.370102</v>
      </c>
      <c r="J55" s="158"/>
      <c r="K55" s="158">
        <v>0</v>
      </c>
      <c r="L55" s="157"/>
      <c r="M55" s="158">
        <v>0</v>
      </c>
      <c r="N55" s="157"/>
      <c r="O55" s="292">
        <v>0</v>
      </c>
      <c r="P55" s="158"/>
      <c r="Q55" s="158">
        <v>0</v>
      </c>
      <c r="R55" s="158"/>
      <c r="S55" s="158">
        <v>897237</v>
      </c>
      <c r="T55" s="157"/>
      <c r="U55" s="24">
        <v>45660</v>
      </c>
      <c r="V55" s="157"/>
      <c r="W55" s="158">
        <v>14314299507</v>
      </c>
      <c r="X55" s="157"/>
      <c r="Y55" s="158">
        <v>40873615384.734001</v>
      </c>
      <c r="Z55" s="157"/>
      <c r="AA55" s="310">
        <f t="shared" si="0"/>
        <v>6.3034115980576842E-4</v>
      </c>
      <c r="AC55" s="43"/>
    </row>
    <row r="56" spans="1:33" ht="30" customHeight="1">
      <c r="A56" s="342" t="s">
        <v>251</v>
      </c>
      <c r="B56" s="342"/>
      <c r="C56" s="151"/>
      <c r="D56" s="367">
        <v>419</v>
      </c>
      <c r="E56" s="367"/>
      <c r="F56" s="158"/>
      <c r="G56" s="158">
        <v>392902728</v>
      </c>
      <c r="H56" s="158"/>
      <c r="I56" s="158">
        <v>420868823.63239998</v>
      </c>
      <c r="J56" s="158"/>
      <c r="K56" s="158">
        <v>26054</v>
      </c>
      <c r="L56" s="157"/>
      <c r="M56" s="158">
        <v>27122221370</v>
      </c>
      <c r="N56" s="157"/>
      <c r="O56" s="292">
        <v>-25353</v>
      </c>
      <c r="P56" s="158"/>
      <c r="Q56" s="158">
        <v>26894501461</v>
      </c>
      <c r="R56" s="158"/>
      <c r="S56" s="158">
        <v>1120</v>
      </c>
      <c r="T56" s="157"/>
      <c r="U56" s="24">
        <v>1134001</v>
      </c>
      <c r="V56" s="157"/>
      <c r="W56" s="158">
        <v>1275068462</v>
      </c>
      <c r="X56" s="157"/>
      <c r="Y56" s="158">
        <v>1268557022.6559999</v>
      </c>
      <c r="Z56" s="157"/>
      <c r="AA56" s="310">
        <f t="shared" si="0"/>
        <v>1.956332214349184E-5</v>
      </c>
      <c r="AC56" s="43"/>
    </row>
    <row r="57" spans="1:33" ht="30" customHeight="1">
      <c r="A57" s="342" t="s">
        <v>222</v>
      </c>
      <c r="B57" s="342"/>
      <c r="C57" s="151"/>
      <c r="D57" s="367">
        <v>5</v>
      </c>
      <c r="E57" s="367"/>
      <c r="F57" s="158"/>
      <c r="G57" s="158">
        <v>2548448</v>
      </c>
      <c r="H57" s="158"/>
      <c r="I57" s="158">
        <v>2966460.97</v>
      </c>
      <c r="J57" s="158"/>
      <c r="K57" s="158">
        <v>25</v>
      </c>
      <c r="L57" s="157"/>
      <c r="M57" s="158">
        <v>16436165</v>
      </c>
      <c r="N57" s="157"/>
      <c r="O57" s="292">
        <v>-8</v>
      </c>
      <c r="P57" s="158"/>
      <c r="Q57" s="158">
        <v>5245141</v>
      </c>
      <c r="R57" s="158"/>
      <c r="S57" s="158">
        <v>22</v>
      </c>
      <c r="T57" s="157"/>
      <c r="U57" s="24">
        <v>659997</v>
      </c>
      <c r="V57" s="157"/>
      <c r="W57" s="158">
        <v>13922050</v>
      </c>
      <c r="X57" s="157"/>
      <c r="Y57" s="158">
        <v>14502510.0792</v>
      </c>
      <c r="Z57" s="157"/>
      <c r="AA57" s="310">
        <f t="shared" si="0"/>
        <v>2.2365354611699139E-7</v>
      </c>
      <c r="AC57" s="43"/>
    </row>
    <row r="58" spans="1:33" ht="30" customHeight="1">
      <c r="A58" s="342" t="s">
        <v>296</v>
      </c>
      <c r="B58" s="342"/>
      <c r="C58" s="151"/>
      <c r="D58" s="367">
        <v>0</v>
      </c>
      <c r="E58" s="367"/>
      <c r="F58" s="158"/>
      <c r="G58" s="158">
        <v>0</v>
      </c>
      <c r="H58" s="158"/>
      <c r="I58" s="158">
        <v>0</v>
      </c>
      <c r="J58" s="158"/>
      <c r="K58" s="158">
        <v>1266410</v>
      </c>
      <c r="L58" s="157"/>
      <c r="M58" s="158">
        <v>727061223644</v>
      </c>
      <c r="N58" s="157"/>
      <c r="O58" s="292">
        <v>0</v>
      </c>
      <c r="P58" s="158"/>
      <c r="Q58" s="158">
        <v>0</v>
      </c>
      <c r="R58" s="158"/>
      <c r="S58" s="158">
        <v>1266410</v>
      </c>
      <c r="T58" s="157"/>
      <c r="U58" s="24">
        <v>573500</v>
      </c>
      <c r="V58" s="157"/>
      <c r="W58" s="158">
        <v>727061223644</v>
      </c>
      <c r="X58" s="157"/>
      <c r="Y58" s="158">
        <v>724655622626.92505</v>
      </c>
      <c r="Z58" s="157"/>
      <c r="AA58" s="310">
        <f t="shared" si="0"/>
        <v>1.1175430930855001E-2</v>
      </c>
      <c r="AC58" s="43"/>
    </row>
    <row r="59" spans="1:33" ht="30" customHeight="1">
      <c r="A59" s="342" t="s">
        <v>297</v>
      </c>
      <c r="B59" s="342"/>
      <c r="C59" s="151"/>
      <c r="D59" s="367">
        <v>0</v>
      </c>
      <c r="E59" s="367"/>
      <c r="F59" s="158"/>
      <c r="G59" s="158">
        <v>0</v>
      </c>
      <c r="H59" s="158"/>
      <c r="I59" s="158">
        <v>0</v>
      </c>
      <c r="J59" s="158"/>
      <c r="K59" s="158">
        <v>4300000</v>
      </c>
      <c r="L59" s="157"/>
      <c r="M59" s="158">
        <v>50116648892</v>
      </c>
      <c r="N59" s="157"/>
      <c r="O59" s="292">
        <v>-4029453</v>
      </c>
      <c r="P59" s="158"/>
      <c r="Q59" s="158">
        <v>50847132459</v>
      </c>
      <c r="R59" s="158"/>
      <c r="S59" s="158">
        <v>270547</v>
      </c>
      <c r="T59" s="157"/>
      <c r="U59" s="24">
        <v>12005</v>
      </c>
      <c r="V59" s="157"/>
      <c r="W59" s="158">
        <v>3153234653</v>
      </c>
      <c r="X59" s="157"/>
      <c r="Y59" s="158">
        <v>3240446526.5095</v>
      </c>
      <c r="Z59" s="157"/>
      <c r="AA59" s="310">
        <f t="shared" si="0"/>
        <v>4.9973235853549267E-5</v>
      </c>
      <c r="AC59" s="43"/>
    </row>
    <row r="60" spans="1:33" s="153" customFormat="1" ht="30" customHeight="1" thickBot="1">
      <c r="A60" s="349" t="s">
        <v>12</v>
      </c>
      <c r="B60" s="349"/>
      <c r="D60" s="368">
        <f>SUM(D8:E59)</f>
        <v>175156891</v>
      </c>
      <c r="E60" s="368">
        <f>SUM(E8:E18)</f>
        <v>0</v>
      </c>
      <c r="G60" s="162">
        <f>SUM(G8:H59)</f>
        <v>4620453762255</v>
      </c>
      <c r="I60" s="162">
        <f>SUM(I8:J59)</f>
        <v>5924615405632.0791</v>
      </c>
      <c r="K60" s="162">
        <f>SUM(K8:L59)</f>
        <v>63897485</v>
      </c>
      <c r="M60" s="163">
        <f>SUM(M8:N59)</f>
        <v>3560899057824</v>
      </c>
      <c r="O60" s="101">
        <f>SUM(O8:P59)</f>
        <v>-52535416</v>
      </c>
      <c r="Q60" s="163">
        <f>SUM(Q8:R59)</f>
        <v>2004585169310</v>
      </c>
      <c r="S60" s="162">
        <f>SUM(S8:T59)</f>
        <v>186518960</v>
      </c>
      <c r="T60" s="153">
        <f>SUM(T8:T18)</f>
        <v>0</v>
      </c>
      <c r="U60" s="164"/>
      <c r="W60" s="163">
        <f>SUM(W8:X59)</f>
        <v>6441146266081</v>
      </c>
      <c r="Y60" s="163">
        <f>SUM(Y8:Z59)</f>
        <v>8089955792833.5254</v>
      </c>
      <c r="AA60" s="165">
        <f>SUM(AA8:AB59)</f>
        <v>0.12476097524606745</v>
      </c>
      <c r="AB60" s="153">
        <f>SUM(AB8:AB18)</f>
        <v>0</v>
      </c>
      <c r="AD60" s="166"/>
      <c r="AE60" s="167"/>
      <c r="AF60" s="167"/>
      <c r="AG60" s="167"/>
    </row>
    <row r="61" spans="1:33" ht="8.25" customHeight="1" thickTop="1"/>
    <row r="62" spans="1:33" ht="30" customHeight="1">
      <c r="W62" s="95"/>
    </row>
  </sheetData>
  <mergeCells count="124">
    <mergeCell ref="D16:E16"/>
    <mergeCell ref="A16:B16"/>
    <mergeCell ref="A17:B17"/>
    <mergeCell ref="D29:E29"/>
    <mergeCell ref="A18:B18"/>
    <mergeCell ref="D17:E17"/>
    <mergeCell ref="D18:E18"/>
    <mergeCell ref="A28:B28"/>
    <mergeCell ref="A29:B29"/>
    <mergeCell ref="D26:E26"/>
    <mergeCell ref="D25:E25"/>
    <mergeCell ref="D27:E27"/>
    <mergeCell ref="A25:B25"/>
    <mergeCell ref="A26:B26"/>
    <mergeCell ref="A27:B27"/>
    <mergeCell ref="D24:E24"/>
    <mergeCell ref="D28:E28"/>
    <mergeCell ref="A8:B8"/>
    <mergeCell ref="D8:E8"/>
    <mergeCell ref="G6:G7"/>
    <mergeCell ref="A13:B13"/>
    <mergeCell ref="A9:B9"/>
    <mergeCell ref="A10:B10"/>
    <mergeCell ref="A11:B11"/>
    <mergeCell ref="A12:B12"/>
    <mergeCell ref="D9:E9"/>
    <mergeCell ref="D10:E10"/>
    <mergeCell ref="D11:E11"/>
    <mergeCell ref="D12:E12"/>
    <mergeCell ref="D32:E32"/>
    <mergeCell ref="D33:E33"/>
    <mergeCell ref="AA6:AA7"/>
    <mergeCell ref="A1:AA1"/>
    <mergeCell ref="A2:AA2"/>
    <mergeCell ref="A3:AA3"/>
    <mergeCell ref="E5:I5"/>
    <mergeCell ref="K5:Q5"/>
    <mergeCell ref="S5:AA5"/>
    <mergeCell ref="A4:AA4"/>
    <mergeCell ref="S6:S7"/>
    <mergeCell ref="U6:U7"/>
    <mergeCell ref="W6:W7"/>
    <mergeCell ref="O6:Q6"/>
    <mergeCell ref="I6:I7"/>
    <mergeCell ref="D6:E7"/>
    <mergeCell ref="K6:M6"/>
    <mergeCell ref="A7:B7"/>
    <mergeCell ref="A15:B15"/>
    <mergeCell ref="D15:E15"/>
    <mergeCell ref="Y6:Y7"/>
    <mergeCell ref="D13:E13"/>
    <mergeCell ref="D14:E14"/>
    <mergeCell ref="A14:B14"/>
    <mergeCell ref="D52:E52"/>
    <mergeCell ref="D53:E53"/>
    <mergeCell ref="A60:B60"/>
    <mergeCell ref="D60:E60"/>
    <mergeCell ref="A19:B19"/>
    <mergeCell ref="A20:B20"/>
    <mergeCell ref="D20:E20"/>
    <mergeCell ref="A21:B21"/>
    <mergeCell ref="D21:E21"/>
    <mergeCell ref="D22:E22"/>
    <mergeCell ref="A22:B22"/>
    <mergeCell ref="A23:B23"/>
    <mergeCell ref="D23:E23"/>
    <mergeCell ref="A24:B24"/>
    <mergeCell ref="D19:E19"/>
    <mergeCell ref="A36:B36"/>
    <mergeCell ref="D36:E36"/>
    <mergeCell ref="A37:B37"/>
    <mergeCell ref="D37:E37"/>
    <mergeCell ref="A38:B38"/>
    <mergeCell ref="D38:E38"/>
    <mergeCell ref="A35:B35"/>
    <mergeCell ref="D30:E30"/>
    <mergeCell ref="D31:E31"/>
    <mergeCell ref="A30:B30"/>
    <mergeCell ref="A31:B31"/>
    <mergeCell ref="A32:B32"/>
    <mergeCell ref="A33:B33"/>
    <mergeCell ref="A34:B34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D48:E48"/>
    <mergeCell ref="D49:E49"/>
    <mergeCell ref="D50:E50"/>
    <mergeCell ref="D51:E51"/>
    <mergeCell ref="A49:B49"/>
    <mergeCell ref="A50:B50"/>
    <mergeCell ref="A51:B51"/>
    <mergeCell ref="D34:E34"/>
    <mergeCell ref="D35:E35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57:B57"/>
    <mergeCell ref="A58:B58"/>
    <mergeCell ref="A59:B59"/>
    <mergeCell ref="D57:E57"/>
    <mergeCell ref="D58:E58"/>
    <mergeCell ref="D59:E59"/>
    <mergeCell ref="D54:E54"/>
    <mergeCell ref="D55:E55"/>
    <mergeCell ref="D56:E56"/>
    <mergeCell ref="A54:B54"/>
    <mergeCell ref="A55:B55"/>
    <mergeCell ref="A56:B56"/>
  </mergeCells>
  <pageMargins left="0.39" right="0.39" top="0.39" bottom="0.39" header="0" footer="0"/>
  <pageSetup scale="5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-0.249977111117893"/>
    <pageSetUpPr fitToPage="1"/>
  </sheetPr>
  <dimension ref="A1:Q123"/>
  <sheetViews>
    <sheetView rightToLeft="1" view="pageBreakPreview" topLeftCell="A82" zoomScaleNormal="100" zoomScaleSheetLayoutView="100" workbookViewId="0">
      <selection activeCell="O1" sqref="O1:O1048576"/>
    </sheetView>
  </sheetViews>
  <sheetFormatPr defaultColWidth="9.140625" defaultRowHeight="24.95" customHeight="1"/>
  <cols>
    <col min="1" max="1" width="5.140625" style="12" customWidth="1"/>
    <col min="2" max="2" width="53.42578125" style="12" customWidth="1"/>
    <col min="3" max="3" width="0.5703125" style="12" customWidth="1"/>
    <col min="4" max="4" width="20.5703125" style="12" customWidth="1"/>
    <col min="5" max="5" width="0.5703125" style="12" customWidth="1"/>
    <col min="6" max="6" width="21" style="12" bestFit="1" customWidth="1"/>
    <col min="7" max="7" width="0.5703125" style="12" customWidth="1"/>
    <col min="8" max="8" width="22" style="12" bestFit="1" customWidth="1"/>
    <col min="9" max="9" width="0.28515625" style="12" customWidth="1"/>
    <col min="10" max="10" width="20.5703125" style="12" bestFit="1" customWidth="1"/>
    <col min="11" max="11" width="0.42578125" style="12" customWidth="1"/>
    <col min="12" max="12" width="11.28515625" style="44" customWidth="1"/>
    <col min="13" max="13" width="0.28515625" style="12" customWidth="1"/>
    <col min="14" max="14" width="48.28515625" style="140" hidden="1" customWidth="1"/>
    <col min="15" max="15" width="17.85546875" style="135" hidden="1" customWidth="1"/>
    <col min="16" max="16" width="14.140625" style="75" bestFit="1" customWidth="1"/>
    <col min="17" max="17" width="11.5703125" style="68" bestFit="1" customWidth="1"/>
    <col min="18" max="16384" width="9.140625" style="12"/>
  </cols>
  <sheetData>
    <row r="1" spans="1:17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N1" s="136"/>
      <c r="O1" s="132"/>
      <c r="P1" s="73"/>
      <c r="Q1" s="64"/>
    </row>
    <row r="2" spans="1:17" ht="30" customHeight="1">
      <c r="A2" s="349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N2" s="137"/>
      <c r="O2" s="133"/>
      <c r="P2" s="73"/>
      <c r="Q2" s="66"/>
    </row>
    <row r="3" spans="1:17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N3" s="137"/>
      <c r="O3" s="133"/>
      <c r="P3" s="73"/>
      <c r="Q3" s="66"/>
    </row>
    <row r="4" spans="1:17" s="13" customFormat="1" ht="30" customHeight="1">
      <c r="A4" s="350" t="s">
        <v>114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N4" s="137"/>
      <c r="O4" s="133"/>
      <c r="P4" s="73"/>
      <c r="Q4" s="66"/>
    </row>
    <row r="5" spans="1:17" ht="30" customHeight="1">
      <c r="A5"/>
      <c r="B5"/>
      <c r="C5"/>
      <c r="D5" s="17" t="s">
        <v>263</v>
      </c>
      <c r="E5"/>
      <c r="F5" s="341" t="s">
        <v>2</v>
      </c>
      <c r="G5" s="341"/>
      <c r="H5" s="341"/>
      <c r="I5"/>
      <c r="J5" s="349" t="s">
        <v>276</v>
      </c>
      <c r="K5" s="349"/>
      <c r="L5" s="349"/>
      <c r="M5"/>
      <c r="N5"/>
      <c r="O5"/>
      <c r="P5" s="73"/>
      <c r="Q5" s="66"/>
    </row>
    <row r="6" spans="1:17" ht="37.5" customHeight="1">
      <c r="A6" s="341" t="s">
        <v>54</v>
      </c>
      <c r="B6" s="341"/>
      <c r="C6"/>
      <c r="D6" s="17" t="s">
        <v>55</v>
      </c>
      <c r="E6"/>
      <c r="F6" s="17" t="s">
        <v>56</v>
      </c>
      <c r="G6"/>
      <c r="H6" s="17" t="s">
        <v>57</v>
      </c>
      <c r="I6"/>
      <c r="J6" s="276" t="s">
        <v>55</v>
      </c>
      <c r="K6"/>
      <c r="L6" s="312" t="s">
        <v>11</v>
      </c>
      <c r="M6"/>
      <c r="N6"/>
      <c r="O6"/>
      <c r="P6" s="73"/>
      <c r="Q6" s="66"/>
    </row>
    <row r="7" spans="1:17" ht="30" customHeight="1">
      <c r="A7" s="373" t="s">
        <v>298</v>
      </c>
      <c r="B7" s="373"/>
      <c r="C7"/>
      <c r="D7" s="69">
        <v>81960867621</v>
      </c>
      <c r="E7"/>
      <c r="F7" s="69">
        <v>16876082761672</v>
      </c>
      <c r="G7"/>
      <c r="H7" s="213">
        <v>16950706719193</v>
      </c>
      <c r="I7"/>
      <c r="J7" s="36">
        <v>7336910100</v>
      </c>
      <c r="K7"/>
      <c r="L7" s="311">
        <f>J7/O$7</f>
        <v>1.1314772080455525E-4</v>
      </c>
      <c r="M7"/>
      <c r="N7" s="145">
        <v>7325921202288</v>
      </c>
      <c r="O7" s="30">
        <v>64843640223857</v>
      </c>
      <c r="P7" s="73"/>
      <c r="Q7" s="66"/>
    </row>
    <row r="8" spans="1:17" ht="30" customHeight="1">
      <c r="A8" s="372" t="s">
        <v>299</v>
      </c>
      <c r="B8" s="372"/>
      <c r="C8"/>
      <c r="D8" s="36">
        <v>17477610</v>
      </c>
      <c r="E8"/>
      <c r="F8" s="36">
        <v>1529180863170</v>
      </c>
      <c r="G8"/>
      <c r="H8" s="213">
        <v>1529179720000</v>
      </c>
      <c r="I8"/>
      <c r="J8" s="36">
        <v>18620780</v>
      </c>
      <c r="K8"/>
      <c r="L8" s="311">
        <f t="shared" ref="L8:L71" si="0">J8/O$7</f>
        <v>2.8716432229461912E-7</v>
      </c>
      <c r="M8"/>
      <c r="N8" s="145"/>
      <c r="O8"/>
      <c r="P8" s="73"/>
      <c r="Q8" s="66"/>
    </row>
    <row r="9" spans="1:17" ht="30" customHeight="1">
      <c r="A9" s="372" t="s">
        <v>300</v>
      </c>
      <c r="B9" s="372"/>
      <c r="C9"/>
      <c r="D9" s="36">
        <v>9760158</v>
      </c>
      <c r="E9"/>
      <c r="F9" s="36">
        <v>38992096234</v>
      </c>
      <c r="G9"/>
      <c r="H9" s="213">
        <v>38982620000</v>
      </c>
      <c r="I9"/>
      <c r="J9" s="36">
        <v>19236392</v>
      </c>
      <c r="K9"/>
      <c r="L9" s="311">
        <f t="shared" si="0"/>
        <v>2.9665811378866152E-7</v>
      </c>
      <c r="M9"/>
      <c r="N9" s="145"/>
      <c r="O9"/>
      <c r="P9" s="73"/>
      <c r="Q9" s="66"/>
    </row>
    <row r="10" spans="1:17" ht="30" customHeight="1">
      <c r="A10" s="372" t="s">
        <v>301</v>
      </c>
      <c r="B10" s="372"/>
      <c r="C10"/>
      <c r="D10" s="36">
        <v>5235601617</v>
      </c>
      <c r="E10"/>
      <c r="F10" s="36">
        <v>926220326053</v>
      </c>
      <c r="G10"/>
      <c r="H10" s="213">
        <v>675422225000</v>
      </c>
      <c r="I10"/>
      <c r="J10" s="36">
        <v>256033702670</v>
      </c>
      <c r="K10"/>
      <c r="L10" s="311">
        <f t="shared" si="0"/>
        <v>3.9484782437584553E-3</v>
      </c>
      <c r="M10"/>
      <c r="N10" s="145"/>
      <c r="O10"/>
      <c r="P10" s="73"/>
      <c r="Q10" s="66"/>
    </row>
    <row r="11" spans="1:17" ht="30" customHeight="1">
      <c r="A11" s="372" t="s">
        <v>302</v>
      </c>
      <c r="B11" s="372"/>
      <c r="C11"/>
      <c r="D11" s="36">
        <v>15646200</v>
      </c>
      <c r="E11"/>
      <c r="F11" s="36">
        <v>66443</v>
      </c>
      <c r="G11"/>
      <c r="H11" s="213">
        <v>0</v>
      </c>
      <c r="I11"/>
      <c r="J11" s="36">
        <v>15712643</v>
      </c>
      <c r="K11"/>
      <c r="L11" s="311">
        <f t="shared" si="0"/>
        <v>2.4231586853785349E-7</v>
      </c>
      <c r="M11"/>
      <c r="N11" s="145"/>
      <c r="O11"/>
      <c r="P11" s="73"/>
      <c r="Q11" s="66"/>
    </row>
    <row r="12" spans="1:17" ht="30" customHeight="1">
      <c r="A12" s="372" t="s">
        <v>303</v>
      </c>
      <c r="B12" s="372"/>
      <c r="C12"/>
      <c r="D12" s="36">
        <v>10242148</v>
      </c>
      <c r="E12"/>
      <c r="F12" s="36">
        <v>2414351273873</v>
      </c>
      <c r="G12"/>
      <c r="H12" s="213">
        <v>2414345490000</v>
      </c>
      <c r="I12"/>
      <c r="J12" s="36">
        <v>16026021</v>
      </c>
      <c r="K12"/>
      <c r="L12" s="311">
        <f t="shared" si="0"/>
        <v>2.4714869406890228E-7</v>
      </c>
      <c r="M12"/>
      <c r="N12" s="145"/>
      <c r="O12"/>
      <c r="P12" s="73"/>
      <c r="Q12" s="66"/>
    </row>
    <row r="13" spans="1:17" ht="30" customHeight="1">
      <c r="A13" s="372" t="s">
        <v>304</v>
      </c>
      <c r="B13" s="372"/>
      <c r="C13"/>
      <c r="D13" s="36">
        <v>8318457</v>
      </c>
      <c r="E13"/>
      <c r="F13" s="36">
        <v>704000035324</v>
      </c>
      <c r="G13"/>
      <c r="H13" s="213">
        <v>504001175000</v>
      </c>
      <c r="I13"/>
      <c r="J13" s="36">
        <v>200007178781</v>
      </c>
      <c r="K13"/>
      <c r="L13" s="311">
        <f t="shared" si="0"/>
        <v>3.0844532800830358E-3</v>
      </c>
      <c r="M13"/>
      <c r="N13" s="145"/>
      <c r="O13"/>
      <c r="P13" s="73"/>
      <c r="Q13" s="66"/>
    </row>
    <row r="14" spans="1:17" ht="30" customHeight="1">
      <c r="A14" s="372" t="s">
        <v>305</v>
      </c>
      <c r="B14" s="372"/>
      <c r="C14"/>
      <c r="D14" s="36">
        <v>13918664</v>
      </c>
      <c r="E14"/>
      <c r="F14" s="36">
        <v>88451976916</v>
      </c>
      <c r="G14"/>
      <c r="H14" s="213">
        <v>88451425000</v>
      </c>
      <c r="I14"/>
      <c r="J14" s="36">
        <v>14470580</v>
      </c>
      <c r="K14"/>
      <c r="L14" s="311">
        <f t="shared" si="0"/>
        <v>2.2316112960413417E-7</v>
      </c>
      <c r="M14"/>
      <c r="N14"/>
      <c r="O14"/>
      <c r="P14" s="73"/>
      <c r="Q14" s="66"/>
    </row>
    <row r="15" spans="1:17" ht="30" customHeight="1">
      <c r="A15" s="372" t="s">
        <v>306</v>
      </c>
      <c r="B15" s="372"/>
      <c r="C15"/>
      <c r="D15" s="36">
        <v>11819067</v>
      </c>
      <c r="E15"/>
      <c r="F15" s="36">
        <v>50191</v>
      </c>
      <c r="G15"/>
      <c r="H15" s="213">
        <v>0</v>
      </c>
      <c r="I15"/>
      <c r="J15" s="36">
        <v>11869258</v>
      </c>
      <c r="K15"/>
      <c r="L15" s="311">
        <f t="shared" si="0"/>
        <v>1.830442886769505E-7</v>
      </c>
      <c r="M15"/>
      <c r="N15"/>
      <c r="O15"/>
      <c r="P15" s="73"/>
      <c r="Q15" s="66"/>
    </row>
    <row r="16" spans="1:17" ht="30" customHeight="1">
      <c r="A16" s="372" t="s">
        <v>307</v>
      </c>
      <c r="B16" s="372"/>
      <c r="C16"/>
      <c r="D16" s="36">
        <v>11451172</v>
      </c>
      <c r="E16"/>
      <c r="F16" s="36">
        <v>186227304793</v>
      </c>
      <c r="G16"/>
      <c r="H16" s="213">
        <v>186131661918</v>
      </c>
      <c r="I16"/>
      <c r="J16" s="36">
        <v>107094047</v>
      </c>
      <c r="K16"/>
      <c r="L16" s="311">
        <f t="shared" si="0"/>
        <v>1.6515736413052025E-6</v>
      </c>
      <c r="M16"/>
      <c r="N16"/>
      <c r="O16"/>
      <c r="P16" s="73"/>
      <c r="Q16" s="66"/>
    </row>
    <row r="17" spans="1:17" ht="30" customHeight="1">
      <c r="A17" s="372" t="s">
        <v>308</v>
      </c>
      <c r="B17" s="372"/>
      <c r="C17"/>
      <c r="D17" s="36">
        <v>9966616</v>
      </c>
      <c r="E17"/>
      <c r="F17" s="36">
        <v>975143877941</v>
      </c>
      <c r="G17"/>
      <c r="H17" s="213">
        <v>975142185000</v>
      </c>
      <c r="I17"/>
      <c r="J17" s="36">
        <v>11659557</v>
      </c>
      <c r="K17"/>
      <c r="L17" s="311">
        <f t="shared" si="0"/>
        <v>1.7981034006956113E-7</v>
      </c>
      <c r="M17"/>
      <c r="N17"/>
      <c r="O17"/>
      <c r="P17" s="73"/>
      <c r="Q17" s="66"/>
    </row>
    <row r="18" spans="1:17" ht="30" customHeight="1">
      <c r="A18" s="372" t="s">
        <v>309</v>
      </c>
      <c r="B18" s="372"/>
      <c r="C18"/>
      <c r="D18" s="36">
        <v>100000000000</v>
      </c>
      <c r="E18"/>
      <c r="F18" s="36">
        <v>0</v>
      </c>
      <c r="G18"/>
      <c r="H18" s="213">
        <v>100000000000</v>
      </c>
      <c r="I18"/>
      <c r="J18" s="36">
        <v>0</v>
      </c>
      <c r="K18"/>
      <c r="L18" s="311">
        <f t="shared" si="0"/>
        <v>0</v>
      </c>
      <c r="M18"/>
      <c r="N18"/>
      <c r="O18"/>
      <c r="P18" s="73"/>
      <c r="Q18" s="66"/>
    </row>
    <row r="19" spans="1:17" ht="30" customHeight="1">
      <c r="A19" s="372" t="s">
        <v>309</v>
      </c>
      <c r="B19" s="372"/>
      <c r="C19"/>
      <c r="D19" s="36">
        <v>85850000000</v>
      </c>
      <c r="E19"/>
      <c r="F19" s="36">
        <v>0</v>
      </c>
      <c r="G19"/>
      <c r="H19" s="213">
        <v>85850000000</v>
      </c>
      <c r="I19"/>
      <c r="J19" s="36">
        <v>0</v>
      </c>
      <c r="K19"/>
      <c r="L19" s="311">
        <f t="shared" si="0"/>
        <v>0</v>
      </c>
      <c r="M19"/>
      <c r="N19"/>
      <c r="O19"/>
      <c r="P19" s="73"/>
      <c r="Q19" s="66"/>
    </row>
    <row r="20" spans="1:17" ht="30" customHeight="1">
      <c r="A20" s="372" t="s">
        <v>310</v>
      </c>
      <c r="B20" s="372"/>
      <c r="C20"/>
      <c r="D20" s="36">
        <v>100000000000</v>
      </c>
      <c r="E20"/>
      <c r="F20" s="36">
        <v>0</v>
      </c>
      <c r="G20"/>
      <c r="H20" s="213">
        <v>0</v>
      </c>
      <c r="I20"/>
      <c r="J20" s="36">
        <v>100000000000</v>
      </c>
      <c r="K20"/>
      <c r="L20" s="311">
        <f t="shared" si="0"/>
        <v>1.5421712854919026E-3</v>
      </c>
      <c r="M20"/>
      <c r="N20"/>
      <c r="O20"/>
      <c r="P20" s="73"/>
      <c r="Q20" s="72"/>
    </row>
    <row r="21" spans="1:17" ht="30" customHeight="1">
      <c r="A21" s="372" t="s">
        <v>311</v>
      </c>
      <c r="B21" s="372"/>
      <c r="C21" s="4"/>
      <c r="D21" s="36">
        <v>140000000000</v>
      </c>
      <c r="E21"/>
      <c r="F21" s="36">
        <v>0</v>
      </c>
      <c r="G21"/>
      <c r="H21" s="213">
        <v>0</v>
      </c>
      <c r="I21"/>
      <c r="J21" s="36">
        <v>140000000000</v>
      </c>
      <c r="K21"/>
      <c r="L21" s="311">
        <f t="shared" si="0"/>
        <v>2.159039799688664E-3</v>
      </c>
      <c r="M21"/>
      <c r="N21"/>
      <c r="O21"/>
      <c r="P21" s="73"/>
      <c r="Q21" s="72"/>
    </row>
    <row r="22" spans="1:17" ht="30" customHeight="1">
      <c r="A22" s="372" t="s">
        <v>312</v>
      </c>
      <c r="B22" s="372"/>
      <c r="C22"/>
      <c r="D22" s="36">
        <v>16562790</v>
      </c>
      <c r="E22"/>
      <c r="F22" s="36">
        <v>140969</v>
      </c>
      <c r="G22"/>
      <c r="H22" s="213">
        <v>0</v>
      </c>
      <c r="I22"/>
      <c r="J22" s="36">
        <v>16703759</v>
      </c>
      <c r="K22"/>
      <c r="L22" s="311">
        <f t="shared" si="0"/>
        <v>2.5760057489576942E-7</v>
      </c>
      <c r="M22"/>
      <c r="N22"/>
      <c r="O22"/>
      <c r="P22" s="73"/>
      <c r="Q22" s="72"/>
    </row>
    <row r="23" spans="1:17" ht="30" customHeight="1">
      <c r="A23" s="372" t="s">
        <v>313</v>
      </c>
      <c r="B23" s="372"/>
      <c r="C23"/>
      <c r="D23" s="36">
        <v>100000000000</v>
      </c>
      <c r="E23"/>
      <c r="F23" s="36">
        <v>0</v>
      </c>
      <c r="G23"/>
      <c r="H23" s="213">
        <v>0</v>
      </c>
      <c r="I23"/>
      <c r="J23" s="36">
        <v>100000000000</v>
      </c>
      <c r="K23"/>
      <c r="L23" s="311">
        <f t="shared" si="0"/>
        <v>1.5421712854919026E-3</v>
      </c>
      <c r="M23"/>
      <c r="N23"/>
      <c r="O23"/>
      <c r="P23" s="73"/>
      <c r="Q23" s="72"/>
    </row>
    <row r="24" spans="1:17" ht="30" customHeight="1">
      <c r="A24" s="372" t="s">
        <v>313</v>
      </c>
      <c r="B24" s="372"/>
      <c r="C24"/>
      <c r="D24" s="36">
        <v>80000000000</v>
      </c>
      <c r="E24"/>
      <c r="F24" s="36">
        <v>0</v>
      </c>
      <c r="G24"/>
      <c r="H24" s="213">
        <v>0</v>
      </c>
      <c r="I24"/>
      <c r="J24" s="36">
        <v>80000000000</v>
      </c>
      <c r="K24"/>
      <c r="L24" s="311">
        <f t="shared" si="0"/>
        <v>1.2337370283935221E-3</v>
      </c>
      <c r="M24"/>
      <c r="N24"/>
      <c r="O24"/>
      <c r="P24" s="73"/>
      <c r="Q24" s="72"/>
    </row>
    <row r="25" spans="1:17" ht="30" customHeight="1">
      <c r="A25" s="372" t="s">
        <v>313</v>
      </c>
      <c r="B25" s="372"/>
      <c r="C25"/>
      <c r="D25" s="36">
        <v>310000000000</v>
      </c>
      <c r="E25"/>
      <c r="F25" s="36">
        <v>0</v>
      </c>
      <c r="G25" s="36"/>
      <c r="H25" s="213">
        <v>0</v>
      </c>
      <c r="I25"/>
      <c r="J25" s="36">
        <v>310000000000</v>
      </c>
      <c r="K25"/>
      <c r="L25" s="311">
        <f t="shared" si="0"/>
        <v>4.7807309850248988E-3</v>
      </c>
      <c r="M25"/>
      <c r="N25"/>
      <c r="O25"/>
      <c r="P25" s="73"/>
      <c r="Q25" s="72"/>
    </row>
    <row r="26" spans="1:17" ht="30" customHeight="1">
      <c r="A26" s="372" t="s">
        <v>314</v>
      </c>
      <c r="B26" s="372"/>
      <c r="C26"/>
      <c r="D26" s="36">
        <v>7208731732</v>
      </c>
      <c r="E26"/>
      <c r="F26" s="36">
        <v>124610912045</v>
      </c>
      <c r="G26" s="36"/>
      <c r="H26" s="213">
        <v>130420425000</v>
      </c>
      <c r="I26"/>
      <c r="J26" s="36">
        <v>1399218777</v>
      </c>
      <c r="K26"/>
      <c r="L26" s="311">
        <f t="shared" si="0"/>
        <v>2.1578350200104981E-5</v>
      </c>
      <c r="M26"/>
      <c r="N26"/>
      <c r="O26"/>
      <c r="P26" s="73"/>
      <c r="Q26" s="72"/>
    </row>
    <row r="27" spans="1:17" ht="30" customHeight="1">
      <c r="A27" s="372" t="s">
        <v>315</v>
      </c>
      <c r="B27" s="372"/>
      <c r="C27"/>
      <c r="D27" s="36">
        <v>1000000000000</v>
      </c>
      <c r="E27"/>
      <c r="F27" s="36">
        <v>0</v>
      </c>
      <c r="G27" s="36"/>
      <c r="H27" s="213">
        <v>0</v>
      </c>
      <c r="I27"/>
      <c r="J27" s="36">
        <v>1000000000000</v>
      </c>
      <c r="K27"/>
      <c r="L27" s="311">
        <f t="shared" si="0"/>
        <v>1.5421712854919027E-2</v>
      </c>
      <c r="M27"/>
      <c r="N27"/>
      <c r="O27"/>
      <c r="P27" s="73"/>
      <c r="Q27" s="72"/>
    </row>
    <row r="28" spans="1:17" ht="30" customHeight="1">
      <c r="A28" s="372" t="s">
        <v>310</v>
      </c>
      <c r="B28" s="372"/>
      <c r="C28"/>
      <c r="D28" s="36">
        <v>580000000000</v>
      </c>
      <c r="E28"/>
      <c r="F28" s="36">
        <v>0</v>
      </c>
      <c r="G28" s="36"/>
      <c r="H28" s="213">
        <v>290000000000</v>
      </c>
      <c r="I28"/>
      <c r="J28" s="36">
        <v>290000000000</v>
      </c>
      <c r="K28"/>
      <c r="L28" s="311">
        <f t="shared" si="0"/>
        <v>4.4722967279265183E-3</v>
      </c>
      <c r="M28"/>
      <c r="N28"/>
      <c r="O28"/>
      <c r="P28" s="73"/>
      <c r="Q28" s="72"/>
    </row>
    <row r="29" spans="1:17" ht="30" customHeight="1">
      <c r="A29" s="372" t="s">
        <v>315</v>
      </c>
      <c r="B29" s="372"/>
      <c r="C29"/>
      <c r="D29" s="36">
        <v>26300000000</v>
      </c>
      <c r="E29"/>
      <c r="F29" s="36">
        <v>0</v>
      </c>
      <c r="G29" s="36"/>
      <c r="H29" s="213">
        <v>0</v>
      </c>
      <c r="I29"/>
      <c r="J29" s="36">
        <v>26300000000</v>
      </c>
      <c r="K29"/>
      <c r="L29" s="311">
        <f t="shared" si="0"/>
        <v>4.0559104808437043E-4</v>
      </c>
      <c r="M29"/>
      <c r="N29"/>
      <c r="O29"/>
      <c r="P29" s="73"/>
      <c r="Q29" s="72"/>
    </row>
    <row r="30" spans="1:17" ht="30" customHeight="1">
      <c r="A30" s="372" t="s">
        <v>310</v>
      </c>
      <c r="B30" s="372"/>
      <c r="C30"/>
      <c r="D30" s="36">
        <v>280000000000</v>
      </c>
      <c r="E30"/>
      <c r="F30" s="36">
        <v>0</v>
      </c>
      <c r="G30" s="36"/>
      <c r="H30" s="213">
        <v>0</v>
      </c>
      <c r="I30"/>
      <c r="J30" s="36">
        <v>280000000000</v>
      </c>
      <c r="K30"/>
      <c r="L30" s="311">
        <f t="shared" si="0"/>
        <v>4.318079599377328E-3</v>
      </c>
      <c r="M30"/>
      <c r="N30"/>
      <c r="O30"/>
      <c r="P30" s="73"/>
      <c r="Q30" s="72"/>
    </row>
    <row r="31" spans="1:17" ht="30" customHeight="1">
      <c r="A31" s="372" t="s">
        <v>315</v>
      </c>
      <c r="B31" s="372"/>
      <c r="C31"/>
      <c r="D31" s="36">
        <v>308000000000</v>
      </c>
      <c r="E31"/>
      <c r="F31" s="36">
        <v>0</v>
      </c>
      <c r="G31" s="36"/>
      <c r="H31" s="213">
        <v>0</v>
      </c>
      <c r="I31"/>
      <c r="J31" s="36">
        <v>308000000000</v>
      </c>
      <c r="K31"/>
      <c r="L31" s="311">
        <f t="shared" si="0"/>
        <v>4.7498875593150608E-3</v>
      </c>
      <c r="M31"/>
      <c r="N31"/>
      <c r="O31"/>
      <c r="P31" s="73"/>
      <c r="Q31" s="72"/>
    </row>
    <row r="32" spans="1:17" ht="30" customHeight="1">
      <c r="A32" s="372" t="s">
        <v>315</v>
      </c>
      <c r="B32" s="372"/>
      <c r="C32"/>
      <c r="D32" s="36">
        <v>270000000000</v>
      </c>
      <c r="E32"/>
      <c r="F32" s="36">
        <v>0</v>
      </c>
      <c r="G32" s="36"/>
      <c r="H32" s="213">
        <v>0</v>
      </c>
      <c r="I32"/>
      <c r="J32" s="36">
        <v>270000000000</v>
      </c>
      <c r="K32"/>
      <c r="L32" s="311">
        <f t="shared" si="0"/>
        <v>4.1638624708281377E-3</v>
      </c>
      <c r="M32"/>
      <c r="N32"/>
      <c r="O32"/>
      <c r="P32" s="73"/>
      <c r="Q32" s="72"/>
    </row>
    <row r="33" spans="1:17" ht="30" customHeight="1">
      <c r="A33" s="372" t="s">
        <v>313</v>
      </c>
      <c r="B33" s="372"/>
      <c r="C33"/>
      <c r="D33" s="36">
        <v>200000000000</v>
      </c>
      <c r="E33"/>
      <c r="F33" s="36">
        <v>0</v>
      </c>
      <c r="G33" s="36"/>
      <c r="H33" s="213">
        <v>0</v>
      </c>
      <c r="I33"/>
      <c r="J33" s="36">
        <v>200000000000</v>
      </c>
      <c r="K33"/>
      <c r="L33" s="311">
        <f t="shared" si="0"/>
        <v>3.0843425709838053E-3</v>
      </c>
      <c r="M33"/>
      <c r="N33"/>
      <c r="O33"/>
      <c r="P33" s="73"/>
      <c r="Q33" s="72"/>
    </row>
    <row r="34" spans="1:17" ht="30" customHeight="1">
      <c r="A34" s="372" t="s">
        <v>311</v>
      </c>
      <c r="B34" s="372"/>
      <c r="C34"/>
      <c r="D34" s="36">
        <v>38000000000</v>
      </c>
      <c r="E34"/>
      <c r="F34" s="36">
        <v>0</v>
      </c>
      <c r="G34" s="36"/>
      <c r="H34" s="213">
        <v>0</v>
      </c>
      <c r="I34"/>
      <c r="J34" s="36">
        <v>38000000000</v>
      </c>
      <c r="K34"/>
      <c r="L34" s="311">
        <f t="shared" si="0"/>
        <v>5.8602508848692308E-4</v>
      </c>
      <c r="M34"/>
      <c r="N34"/>
      <c r="O34"/>
      <c r="P34" s="73"/>
      <c r="Q34" s="72"/>
    </row>
    <row r="35" spans="1:17" ht="30" customHeight="1">
      <c r="A35" s="372" t="s">
        <v>311</v>
      </c>
      <c r="B35" s="372"/>
      <c r="C35"/>
      <c r="D35" s="36">
        <v>230000000000</v>
      </c>
      <c r="E35"/>
      <c r="F35" s="36">
        <v>0</v>
      </c>
      <c r="G35" s="36"/>
      <c r="H35" s="213">
        <v>0</v>
      </c>
      <c r="I35"/>
      <c r="J35" s="36">
        <v>230000000000</v>
      </c>
      <c r="K35"/>
      <c r="L35" s="311">
        <f t="shared" si="0"/>
        <v>3.5469939566313761E-3</v>
      </c>
      <c r="M35"/>
      <c r="N35"/>
      <c r="O35"/>
      <c r="P35" s="73"/>
      <c r="Q35" s="72"/>
    </row>
    <row r="36" spans="1:17" ht="30" customHeight="1">
      <c r="A36" s="372" t="s">
        <v>315</v>
      </c>
      <c r="B36" s="372"/>
      <c r="C36"/>
      <c r="D36" s="36">
        <v>870000000000</v>
      </c>
      <c r="E36"/>
      <c r="F36" s="36">
        <v>0</v>
      </c>
      <c r="G36" s="36"/>
      <c r="H36" s="213">
        <v>0</v>
      </c>
      <c r="I36"/>
      <c r="J36" s="36">
        <v>870000000000</v>
      </c>
      <c r="K36"/>
      <c r="L36" s="311">
        <f t="shared" si="0"/>
        <v>1.3416890183779553E-2</v>
      </c>
      <c r="M36"/>
      <c r="N36"/>
      <c r="O36"/>
      <c r="P36" s="73"/>
      <c r="Q36" s="72"/>
    </row>
    <row r="37" spans="1:17" ht="30" customHeight="1">
      <c r="A37" s="372" t="s">
        <v>315</v>
      </c>
      <c r="B37" s="372"/>
      <c r="C37"/>
      <c r="D37" s="36">
        <v>23600000000</v>
      </c>
      <c r="E37"/>
      <c r="F37" s="36">
        <v>0</v>
      </c>
      <c r="G37" s="36"/>
      <c r="H37" s="213">
        <v>0</v>
      </c>
      <c r="I37"/>
      <c r="J37" s="36">
        <v>23600000000</v>
      </c>
      <c r="K37"/>
      <c r="L37" s="311">
        <f t="shared" si="0"/>
        <v>3.6395242337608903E-4</v>
      </c>
      <c r="M37"/>
      <c r="N37"/>
      <c r="O37"/>
      <c r="P37" s="73"/>
      <c r="Q37" s="72"/>
    </row>
    <row r="38" spans="1:17" ht="30" customHeight="1">
      <c r="A38" s="372" t="s">
        <v>310</v>
      </c>
      <c r="B38" s="372"/>
      <c r="C38"/>
      <c r="D38" s="36">
        <v>400000000000</v>
      </c>
      <c r="E38"/>
      <c r="F38" s="36">
        <v>0</v>
      </c>
      <c r="G38" s="36"/>
      <c r="H38" s="213">
        <v>400000000000</v>
      </c>
      <c r="I38"/>
      <c r="J38" s="36">
        <v>0</v>
      </c>
      <c r="K38"/>
      <c r="L38" s="311">
        <f t="shared" si="0"/>
        <v>0</v>
      </c>
      <c r="M38"/>
      <c r="N38"/>
      <c r="O38"/>
      <c r="P38" s="73"/>
      <c r="Q38" s="72"/>
    </row>
    <row r="39" spans="1:17" ht="30" customHeight="1">
      <c r="A39" s="372" t="s">
        <v>313</v>
      </c>
      <c r="B39" s="372"/>
      <c r="C39"/>
      <c r="D39" s="36">
        <v>290000000000</v>
      </c>
      <c r="E39"/>
      <c r="F39" s="36">
        <v>0</v>
      </c>
      <c r="G39" s="36"/>
      <c r="H39" s="213">
        <v>0</v>
      </c>
      <c r="I39"/>
      <c r="J39" s="36">
        <v>290000000000</v>
      </c>
      <c r="K39"/>
      <c r="L39" s="311">
        <f t="shared" si="0"/>
        <v>4.4722967279265183E-3</v>
      </c>
      <c r="M39"/>
      <c r="N39"/>
      <c r="O39"/>
      <c r="P39" s="73"/>
      <c r="Q39" s="72"/>
    </row>
    <row r="40" spans="1:17" ht="30" customHeight="1">
      <c r="A40" s="372" t="s">
        <v>310</v>
      </c>
      <c r="B40" s="372"/>
      <c r="C40"/>
      <c r="D40" s="36">
        <v>100000000000</v>
      </c>
      <c r="E40"/>
      <c r="F40" s="36">
        <v>0</v>
      </c>
      <c r="G40" s="36"/>
      <c r="H40" s="213">
        <v>100000000000</v>
      </c>
      <c r="I40"/>
      <c r="J40" s="36">
        <v>0</v>
      </c>
      <c r="K40"/>
      <c r="L40" s="311">
        <f t="shared" si="0"/>
        <v>0</v>
      </c>
      <c r="M40"/>
      <c r="N40"/>
      <c r="O40"/>
      <c r="P40" s="73"/>
      <c r="Q40" s="72"/>
    </row>
    <row r="41" spans="1:17" ht="30" customHeight="1">
      <c r="A41" s="372" t="s">
        <v>315</v>
      </c>
      <c r="B41" s="372"/>
      <c r="C41"/>
      <c r="D41" s="36">
        <v>214000000000</v>
      </c>
      <c r="E41"/>
      <c r="F41" s="36">
        <v>0</v>
      </c>
      <c r="G41" s="36"/>
      <c r="H41" s="213">
        <v>0</v>
      </c>
      <c r="I41"/>
      <c r="J41" s="36">
        <v>214000000000</v>
      </c>
      <c r="K41"/>
      <c r="L41" s="311">
        <f t="shared" si="0"/>
        <v>3.3002465509526717E-3</v>
      </c>
      <c r="M41"/>
      <c r="N41"/>
      <c r="O41"/>
      <c r="P41" s="73"/>
      <c r="Q41" s="72"/>
    </row>
    <row r="42" spans="1:17" ht="30" customHeight="1">
      <c r="A42" s="372" t="s">
        <v>313</v>
      </c>
      <c r="B42" s="372"/>
      <c r="C42"/>
      <c r="D42" s="36">
        <v>200000000000</v>
      </c>
      <c r="E42"/>
      <c r="F42" s="36">
        <v>0</v>
      </c>
      <c r="G42" s="36"/>
      <c r="H42" s="213">
        <v>0</v>
      </c>
      <c r="I42"/>
      <c r="J42" s="36">
        <v>200000000000</v>
      </c>
      <c r="K42"/>
      <c r="L42" s="311">
        <f t="shared" si="0"/>
        <v>3.0843425709838053E-3</v>
      </c>
      <c r="M42"/>
      <c r="N42"/>
      <c r="O42"/>
      <c r="P42" s="73"/>
      <c r="Q42" s="72"/>
    </row>
    <row r="43" spans="1:17" ht="30" customHeight="1">
      <c r="A43" s="372" t="s">
        <v>315</v>
      </c>
      <c r="B43" s="372"/>
      <c r="C43"/>
      <c r="D43" s="36">
        <v>700000000000</v>
      </c>
      <c r="E43"/>
      <c r="F43" s="36">
        <v>0</v>
      </c>
      <c r="G43" s="36"/>
      <c r="H43" s="213">
        <v>0</v>
      </c>
      <c r="I43"/>
      <c r="J43" s="36">
        <v>700000000000</v>
      </c>
      <c r="K43"/>
      <c r="L43" s="311">
        <f t="shared" si="0"/>
        <v>1.0795198998443318E-2</v>
      </c>
      <c r="M43"/>
      <c r="N43"/>
      <c r="O43"/>
      <c r="P43" s="73"/>
      <c r="Q43" s="72"/>
    </row>
    <row r="44" spans="1:17" ht="30" customHeight="1">
      <c r="A44" s="372" t="s">
        <v>310</v>
      </c>
      <c r="B44" s="372"/>
      <c r="C44"/>
      <c r="D44" s="36">
        <v>400000000000</v>
      </c>
      <c r="E44"/>
      <c r="F44" s="36">
        <v>0</v>
      </c>
      <c r="G44" s="36"/>
      <c r="H44" s="213">
        <v>0</v>
      </c>
      <c r="I44"/>
      <c r="J44" s="36">
        <v>400000000000</v>
      </c>
      <c r="K44"/>
      <c r="L44" s="311">
        <f t="shared" si="0"/>
        <v>6.1686851419676106E-3</v>
      </c>
      <c r="M44"/>
      <c r="N44"/>
      <c r="O44"/>
      <c r="P44" s="73"/>
      <c r="Q44" s="72"/>
    </row>
    <row r="45" spans="1:17" ht="30" customHeight="1">
      <c r="A45" s="372" t="s">
        <v>311</v>
      </c>
      <c r="B45" s="372"/>
      <c r="C45"/>
      <c r="D45" s="36">
        <v>400000000000</v>
      </c>
      <c r="E45"/>
      <c r="F45" s="36">
        <v>0</v>
      </c>
      <c r="G45" s="36"/>
      <c r="H45" s="213">
        <v>0</v>
      </c>
      <c r="I45"/>
      <c r="J45" s="36">
        <v>400000000000</v>
      </c>
      <c r="K45"/>
      <c r="L45" s="311">
        <f t="shared" si="0"/>
        <v>6.1686851419676106E-3</v>
      </c>
      <c r="M45"/>
      <c r="N45"/>
      <c r="O45"/>
      <c r="P45" s="73"/>
      <c r="Q45" s="72"/>
    </row>
    <row r="46" spans="1:17" ht="30" customHeight="1">
      <c r="A46" s="372" t="s">
        <v>315</v>
      </c>
      <c r="B46" s="372"/>
      <c r="C46"/>
      <c r="D46" s="36">
        <v>19000000000</v>
      </c>
      <c r="E46"/>
      <c r="F46" s="36">
        <v>0</v>
      </c>
      <c r="G46" s="36"/>
      <c r="H46" s="213">
        <v>0</v>
      </c>
      <c r="I46"/>
      <c r="J46" s="36">
        <v>19000000000</v>
      </c>
      <c r="K46"/>
      <c r="L46" s="311">
        <f t="shared" si="0"/>
        <v>2.9301254424346154E-4</v>
      </c>
      <c r="M46"/>
      <c r="N46"/>
      <c r="O46"/>
      <c r="P46" s="73"/>
      <c r="Q46" s="72"/>
    </row>
    <row r="47" spans="1:17" ht="30" customHeight="1">
      <c r="A47" s="372" t="s">
        <v>316</v>
      </c>
      <c r="B47" s="372"/>
      <c r="C47"/>
      <c r="D47" s="36">
        <v>170828000</v>
      </c>
      <c r="E47"/>
      <c r="F47" s="36">
        <v>725425</v>
      </c>
      <c r="G47" s="36"/>
      <c r="H47" s="213">
        <v>160056000</v>
      </c>
      <c r="I47"/>
      <c r="J47" s="36">
        <v>11497425</v>
      </c>
      <c r="K47"/>
      <c r="L47" s="311">
        <f t="shared" si="0"/>
        <v>1.773099869209674E-7</v>
      </c>
      <c r="M47"/>
      <c r="N47"/>
      <c r="O47"/>
      <c r="P47" s="73"/>
      <c r="Q47" s="72"/>
    </row>
    <row r="48" spans="1:17" ht="30" customHeight="1">
      <c r="A48" s="372" t="s">
        <v>317</v>
      </c>
      <c r="B48" s="372"/>
      <c r="C48"/>
      <c r="D48" s="36">
        <v>1495432</v>
      </c>
      <c r="E48"/>
      <c r="F48" s="36">
        <v>2012356170708</v>
      </c>
      <c r="G48" s="36"/>
      <c r="H48" s="213">
        <v>2012340890000</v>
      </c>
      <c r="I48"/>
      <c r="J48" s="36">
        <v>16776140</v>
      </c>
      <c r="K48"/>
      <c r="L48" s="311">
        <f t="shared" si="0"/>
        <v>2.5871681389392131E-7</v>
      </c>
      <c r="M48"/>
      <c r="N48"/>
      <c r="O48"/>
      <c r="P48" s="73"/>
      <c r="Q48" s="72"/>
    </row>
    <row r="49" spans="1:17" ht="30" customHeight="1">
      <c r="A49" s="372" t="s">
        <v>318</v>
      </c>
      <c r="B49" s="372"/>
      <c r="C49"/>
      <c r="D49" s="36">
        <v>11929606</v>
      </c>
      <c r="E49"/>
      <c r="F49" s="36">
        <v>19848543810</v>
      </c>
      <c r="G49" s="36"/>
      <c r="H49" s="213">
        <v>19850540000</v>
      </c>
      <c r="I49"/>
      <c r="J49" s="36">
        <v>9933416</v>
      </c>
      <c r="K49"/>
      <c r="L49" s="311">
        <f t="shared" si="0"/>
        <v>1.5319028922045835E-7</v>
      </c>
      <c r="M49"/>
      <c r="N49"/>
      <c r="O49"/>
      <c r="P49" s="73"/>
      <c r="Q49" s="72"/>
    </row>
    <row r="50" spans="1:17" ht="30" customHeight="1">
      <c r="A50" s="372" t="s">
        <v>319</v>
      </c>
      <c r="B50" s="372"/>
      <c r="C50"/>
      <c r="D50" s="36">
        <v>2408471</v>
      </c>
      <c r="E50"/>
      <c r="F50" s="36">
        <v>10185</v>
      </c>
      <c r="G50" s="36"/>
      <c r="H50" s="213">
        <v>0</v>
      </c>
      <c r="I50"/>
      <c r="J50" s="36">
        <v>2418656</v>
      </c>
      <c r="K50"/>
      <c r="L50" s="311">
        <f t="shared" si="0"/>
        <v>3.7299818326827032E-8</v>
      </c>
      <c r="M50"/>
      <c r="N50"/>
      <c r="O50"/>
      <c r="P50" s="73"/>
      <c r="Q50" s="72"/>
    </row>
    <row r="51" spans="1:17" ht="30" customHeight="1">
      <c r="A51" s="372" t="s">
        <v>320</v>
      </c>
      <c r="B51" s="372"/>
      <c r="C51"/>
      <c r="D51" s="36">
        <v>185000000000</v>
      </c>
      <c r="E51"/>
      <c r="F51" s="36">
        <v>0</v>
      </c>
      <c r="G51" s="36"/>
      <c r="H51" s="213">
        <v>0</v>
      </c>
      <c r="I51"/>
      <c r="J51" s="36">
        <v>185000000000</v>
      </c>
      <c r="K51"/>
      <c r="L51" s="311">
        <f t="shared" si="0"/>
        <v>2.8530168781600198E-3</v>
      </c>
      <c r="M51"/>
      <c r="N51"/>
      <c r="O51"/>
      <c r="P51" s="73"/>
      <c r="Q51" s="72"/>
    </row>
    <row r="52" spans="1:17" ht="30" customHeight="1">
      <c r="A52" s="372" t="s">
        <v>320</v>
      </c>
      <c r="B52" s="372"/>
      <c r="C52"/>
      <c r="D52" s="36">
        <v>680000000000</v>
      </c>
      <c r="E52"/>
      <c r="F52" s="36">
        <v>0</v>
      </c>
      <c r="G52" s="36"/>
      <c r="H52" s="213">
        <v>0</v>
      </c>
      <c r="I52"/>
      <c r="J52" s="36">
        <v>680000000000</v>
      </c>
      <c r="K52"/>
      <c r="L52" s="311">
        <f t="shared" si="0"/>
        <v>1.0486764741344938E-2</v>
      </c>
      <c r="M52"/>
      <c r="N52"/>
      <c r="O52"/>
      <c r="P52" s="73"/>
      <c r="Q52" s="72"/>
    </row>
    <row r="53" spans="1:17" ht="30" customHeight="1">
      <c r="A53" s="372" t="s">
        <v>320</v>
      </c>
      <c r="B53" s="372"/>
      <c r="C53"/>
      <c r="D53" s="36">
        <v>200000000000</v>
      </c>
      <c r="E53"/>
      <c r="F53" s="36">
        <v>0</v>
      </c>
      <c r="G53" s="36"/>
      <c r="H53" s="213">
        <v>0</v>
      </c>
      <c r="I53"/>
      <c r="J53" s="36">
        <v>200000000000</v>
      </c>
      <c r="K53"/>
      <c r="L53" s="311">
        <f t="shared" si="0"/>
        <v>3.0843425709838053E-3</v>
      </c>
      <c r="M53"/>
      <c r="N53"/>
      <c r="O53"/>
      <c r="P53" s="73"/>
      <c r="Q53" s="72"/>
    </row>
    <row r="54" spans="1:17" ht="30" customHeight="1">
      <c r="A54" s="372" t="s">
        <v>321</v>
      </c>
      <c r="B54" s="372"/>
      <c r="C54"/>
      <c r="D54" s="36">
        <v>10726869</v>
      </c>
      <c r="E54"/>
      <c r="F54" s="36">
        <v>8705525004</v>
      </c>
      <c r="G54" s="36"/>
      <c r="H54" s="213">
        <v>8700540000</v>
      </c>
      <c r="I54"/>
      <c r="J54" s="36">
        <v>15711873</v>
      </c>
      <c r="K54"/>
      <c r="L54" s="311">
        <f t="shared" si="0"/>
        <v>2.4230399381895521E-7</v>
      </c>
      <c r="M54"/>
      <c r="N54"/>
      <c r="O54"/>
      <c r="P54" s="73"/>
      <c r="Q54" s="72"/>
    </row>
    <row r="55" spans="1:17" ht="30" customHeight="1">
      <c r="A55" s="372" t="s">
        <v>322</v>
      </c>
      <c r="B55" s="372"/>
      <c r="C55"/>
      <c r="D55" s="36">
        <v>300000000000</v>
      </c>
      <c r="E55"/>
      <c r="F55" s="36">
        <v>0</v>
      </c>
      <c r="G55" s="36"/>
      <c r="H55" s="213">
        <v>0</v>
      </c>
      <c r="I55"/>
      <c r="J55" s="36">
        <v>300000000000</v>
      </c>
      <c r="K55"/>
      <c r="L55" s="311">
        <f t="shared" si="0"/>
        <v>4.6265138564757086E-3</v>
      </c>
      <c r="M55"/>
      <c r="N55"/>
      <c r="O55"/>
      <c r="P55" s="73"/>
      <c r="Q55" s="72"/>
    </row>
    <row r="56" spans="1:17" ht="30" customHeight="1">
      <c r="A56" s="372" t="s">
        <v>310</v>
      </c>
      <c r="B56" s="372"/>
      <c r="C56"/>
      <c r="D56" s="36">
        <v>280000000000</v>
      </c>
      <c r="E56"/>
      <c r="F56" s="36">
        <v>0</v>
      </c>
      <c r="G56" s="36"/>
      <c r="H56" s="213">
        <v>0</v>
      </c>
      <c r="I56"/>
      <c r="J56" s="36">
        <v>280000000000</v>
      </c>
      <c r="K56"/>
      <c r="L56" s="311">
        <f t="shared" si="0"/>
        <v>4.318079599377328E-3</v>
      </c>
      <c r="M56"/>
      <c r="N56"/>
      <c r="O56"/>
      <c r="P56" s="73"/>
      <c r="Q56" s="72"/>
    </row>
    <row r="57" spans="1:17" ht="30" customHeight="1">
      <c r="A57" s="372" t="s">
        <v>323</v>
      </c>
      <c r="B57" s="372"/>
      <c r="C57"/>
      <c r="D57" s="36">
        <v>500000000000</v>
      </c>
      <c r="E57"/>
      <c r="F57" s="36">
        <v>0</v>
      </c>
      <c r="G57" s="36"/>
      <c r="H57" s="213">
        <v>0</v>
      </c>
      <c r="I57"/>
      <c r="J57" s="36">
        <v>500000000000</v>
      </c>
      <c r="K57"/>
      <c r="L57" s="311">
        <f t="shared" si="0"/>
        <v>7.7108564274595134E-3</v>
      </c>
      <c r="M57"/>
      <c r="N57"/>
      <c r="O57"/>
      <c r="P57" s="73"/>
      <c r="Q57" s="72"/>
    </row>
    <row r="58" spans="1:17" ht="30" customHeight="1">
      <c r="A58" s="372" t="s">
        <v>315</v>
      </c>
      <c r="B58" s="372"/>
      <c r="C58"/>
      <c r="D58" s="36">
        <v>1000000000000</v>
      </c>
      <c r="E58"/>
      <c r="F58" s="36">
        <v>0</v>
      </c>
      <c r="G58" s="36"/>
      <c r="H58" s="213">
        <v>0</v>
      </c>
      <c r="I58"/>
      <c r="J58" s="36">
        <v>1000000000000</v>
      </c>
      <c r="K58"/>
      <c r="L58" s="311">
        <f t="shared" si="0"/>
        <v>1.5421712854919027E-2</v>
      </c>
      <c r="M58"/>
      <c r="N58"/>
      <c r="O58"/>
      <c r="P58" s="73"/>
      <c r="Q58" s="72"/>
    </row>
    <row r="59" spans="1:17" ht="30" customHeight="1">
      <c r="A59" s="372" t="s">
        <v>313</v>
      </c>
      <c r="B59" s="372"/>
      <c r="C59"/>
      <c r="D59" s="36">
        <v>300000000000</v>
      </c>
      <c r="E59"/>
      <c r="F59" s="36">
        <v>0</v>
      </c>
      <c r="G59" s="36"/>
      <c r="H59" s="213">
        <v>0</v>
      </c>
      <c r="I59"/>
      <c r="J59" s="36">
        <v>300000000000</v>
      </c>
      <c r="K59"/>
      <c r="L59" s="311">
        <f t="shared" si="0"/>
        <v>4.6265138564757086E-3</v>
      </c>
      <c r="M59"/>
      <c r="N59"/>
      <c r="O59"/>
      <c r="P59" s="73"/>
      <c r="Q59" s="72"/>
    </row>
    <row r="60" spans="1:17" ht="30" customHeight="1">
      <c r="A60" s="372" t="s">
        <v>313</v>
      </c>
      <c r="B60" s="372"/>
      <c r="C60"/>
      <c r="D60" s="36">
        <v>450000000000</v>
      </c>
      <c r="E60"/>
      <c r="F60" s="36">
        <v>0</v>
      </c>
      <c r="G60" s="36"/>
      <c r="H60" s="213">
        <v>0</v>
      </c>
      <c r="I60"/>
      <c r="J60" s="36">
        <v>450000000000</v>
      </c>
      <c r="K60"/>
      <c r="L60" s="311">
        <f t="shared" si="0"/>
        <v>6.939770784713562E-3</v>
      </c>
      <c r="M60"/>
      <c r="N60"/>
      <c r="O60"/>
      <c r="P60" s="73"/>
      <c r="Q60" s="72"/>
    </row>
    <row r="61" spans="1:17" ht="30" customHeight="1">
      <c r="A61" s="372" t="s">
        <v>311</v>
      </c>
      <c r="B61" s="372"/>
      <c r="C61"/>
      <c r="D61" s="36">
        <v>300000000000</v>
      </c>
      <c r="E61"/>
      <c r="F61" s="36">
        <v>0</v>
      </c>
      <c r="G61" s="36"/>
      <c r="H61" s="213">
        <v>0</v>
      </c>
      <c r="I61"/>
      <c r="J61" s="36">
        <v>300000000000</v>
      </c>
      <c r="K61"/>
      <c r="L61" s="311">
        <f t="shared" si="0"/>
        <v>4.6265138564757086E-3</v>
      </c>
      <c r="M61"/>
      <c r="N61"/>
      <c r="O61"/>
      <c r="P61" s="73"/>
      <c r="Q61" s="72"/>
    </row>
    <row r="62" spans="1:17" ht="30" customHeight="1">
      <c r="A62" s="372" t="s">
        <v>313</v>
      </c>
      <c r="B62" s="372"/>
      <c r="C62"/>
      <c r="D62" s="36">
        <v>400000000000</v>
      </c>
      <c r="E62"/>
      <c r="F62" s="36">
        <v>0</v>
      </c>
      <c r="G62" s="36"/>
      <c r="H62" s="213">
        <v>0</v>
      </c>
      <c r="I62"/>
      <c r="J62" s="36">
        <v>400000000000</v>
      </c>
      <c r="K62"/>
      <c r="L62" s="311">
        <f t="shared" si="0"/>
        <v>6.1686851419676106E-3</v>
      </c>
      <c r="M62"/>
      <c r="N62"/>
      <c r="O62"/>
      <c r="P62" s="73"/>
      <c r="Q62" s="72"/>
    </row>
    <row r="63" spans="1:17" ht="30" customHeight="1">
      <c r="A63" s="372" t="s">
        <v>313</v>
      </c>
      <c r="B63" s="372"/>
      <c r="C63"/>
      <c r="D63" s="36">
        <v>430000000000</v>
      </c>
      <c r="E63"/>
      <c r="F63" s="36">
        <v>0</v>
      </c>
      <c r="G63" s="36"/>
      <c r="H63" s="213">
        <v>0</v>
      </c>
      <c r="I63"/>
      <c r="J63" s="36">
        <v>430000000000</v>
      </c>
      <c r="K63"/>
      <c r="L63" s="311">
        <f t="shared" si="0"/>
        <v>6.6313365276151814E-3</v>
      </c>
      <c r="M63"/>
      <c r="N63"/>
      <c r="O63"/>
      <c r="P63" s="73"/>
      <c r="Q63" s="72"/>
    </row>
    <row r="64" spans="1:17" ht="30" customHeight="1">
      <c r="A64" s="372" t="s">
        <v>310</v>
      </c>
      <c r="B64" s="372"/>
      <c r="C64"/>
      <c r="D64" s="36">
        <v>1000000000000</v>
      </c>
      <c r="E64"/>
      <c r="F64" s="36">
        <v>0</v>
      </c>
      <c r="G64" s="36"/>
      <c r="H64" s="213">
        <v>0</v>
      </c>
      <c r="I64"/>
      <c r="J64" s="36">
        <v>1000000000000</v>
      </c>
      <c r="K64"/>
      <c r="L64" s="311">
        <f t="shared" si="0"/>
        <v>1.5421712854919027E-2</v>
      </c>
      <c r="M64"/>
      <c r="N64"/>
      <c r="O64"/>
      <c r="P64" s="73"/>
      <c r="Q64" s="72"/>
    </row>
    <row r="65" spans="1:17" ht="30" customHeight="1">
      <c r="A65" s="372" t="s">
        <v>313</v>
      </c>
      <c r="B65" s="372"/>
      <c r="C65"/>
      <c r="D65" s="36">
        <v>500000000000</v>
      </c>
      <c r="E65"/>
      <c r="F65" s="36">
        <v>0</v>
      </c>
      <c r="G65" s="36"/>
      <c r="H65" s="213">
        <v>0</v>
      </c>
      <c r="I65"/>
      <c r="J65" s="36">
        <v>500000000000</v>
      </c>
      <c r="K65"/>
      <c r="L65" s="311">
        <f t="shared" si="0"/>
        <v>7.7108564274595134E-3</v>
      </c>
      <c r="M65"/>
      <c r="N65"/>
      <c r="O65"/>
      <c r="P65" s="73"/>
      <c r="Q65" s="72"/>
    </row>
    <row r="66" spans="1:17" ht="30" customHeight="1">
      <c r="A66" s="372" t="s">
        <v>324</v>
      </c>
      <c r="B66" s="372"/>
      <c r="C66"/>
      <c r="D66" s="36">
        <v>400000000000</v>
      </c>
      <c r="E66"/>
      <c r="F66" s="36">
        <v>0</v>
      </c>
      <c r="G66" s="36"/>
      <c r="H66" s="213">
        <v>0</v>
      </c>
      <c r="I66"/>
      <c r="J66" s="36">
        <v>400000000000</v>
      </c>
      <c r="K66"/>
      <c r="L66" s="311">
        <f t="shared" si="0"/>
        <v>6.1686851419676106E-3</v>
      </c>
      <c r="M66"/>
      <c r="N66"/>
      <c r="O66"/>
      <c r="P66" s="73"/>
      <c r="Q66" s="72"/>
    </row>
    <row r="67" spans="1:17" ht="30" customHeight="1">
      <c r="A67" s="372" t="s">
        <v>325</v>
      </c>
      <c r="B67" s="372"/>
      <c r="C67"/>
      <c r="D67" s="36">
        <v>500000000000</v>
      </c>
      <c r="E67"/>
      <c r="F67" s="36">
        <v>0</v>
      </c>
      <c r="G67" s="36"/>
      <c r="H67" s="213">
        <v>0</v>
      </c>
      <c r="I67"/>
      <c r="J67" s="36">
        <v>500000000000</v>
      </c>
      <c r="K67"/>
      <c r="L67" s="311">
        <f t="shared" si="0"/>
        <v>7.7108564274595134E-3</v>
      </c>
      <c r="M67"/>
      <c r="N67"/>
      <c r="O67"/>
      <c r="P67" s="73"/>
      <c r="Q67" s="72"/>
    </row>
    <row r="68" spans="1:17" ht="30" customHeight="1">
      <c r="A68" s="372" t="s">
        <v>313</v>
      </c>
      <c r="B68" s="372"/>
      <c r="C68"/>
      <c r="D68" s="36">
        <v>100000000000</v>
      </c>
      <c r="E68"/>
      <c r="F68" s="36">
        <v>0</v>
      </c>
      <c r="G68" s="36"/>
      <c r="H68" s="213">
        <v>0</v>
      </c>
      <c r="I68"/>
      <c r="J68" s="36">
        <v>100000000000</v>
      </c>
      <c r="K68"/>
      <c r="L68" s="311">
        <f t="shared" si="0"/>
        <v>1.5421712854919026E-3</v>
      </c>
      <c r="M68"/>
      <c r="N68"/>
      <c r="O68"/>
      <c r="P68" s="73"/>
      <c r="Q68" s="72"/>
    </row>
    <row r="69" spans="1:17" ht="30" customHeight="1">
      <c r="A69" s="372" t="s">
        <v>310</v>
      </c>
      <c r="B69" s="372"/>
      <c r="C69"/>
      <c r="D69" s="36">
        <v>200000000000</v>
      </c>
      <c r="E69"/>
      <c r="F69" s="36">
        <v>0</v>
      </c>
      <c r="G69" s="36"/>
      <c r="H69" s="213">
        <v>0</v>
      </c>
      <c r="I69"/>
      <c r="J69" s="36">
        <v>200000000000</v>
      </c>
      <c r="K69"/>
      <c r="L69" s="311">
        <f t="shared" si="0"/>
        <v>3.0843425709838053E-3</v>
      </c>
      <c r="M69"/>
      <c r="N69"/>
      <c r="O69"/>
      <c r="P69" s="73"/>
      <c r="Q69" s="72"/>
    </row>
    <row r="70" spans="1:17" ht="30" customHeight="1">
      <c r="A70" s="372" t="s">
        <v>313</v>
      </c>
      <c r="B70" s="372"/>
      <c r="C70"/>
      <c r="D70" s="36">
        <v>200000000000</v>
      </c>
      <c r="E70"/>
      <c r="F70" s="36">
        <v>0</v>
      </c>
      <c r="G70" s="36"/>
      <c r="H70" s="213">
        <v>0</v>
      </c>
      <c r="I70"/>
      <c r="J70" s="36">
        <v>200000000000</v>
      </c>
      <c r="K70"/>
      <c r="L70" s="311">
        <f t="shared" si="0"/>
        <v>3.0843425709838053E-3</v>
      </c>
      <c r="M70"/>
      <c r="N70"/>
      <c r="O70"/>
      <c r="P70" s="73"/>
      <c r="Q70" s="72"/>
    </row>
    <row r="71" spans="1:17" ht="30" customHeight="1">
      <c r="A71" s="372" t="s">
        <v>313</v>
      </c>
      <c r="B71" s="372"/>
      <c r="C71"/>
      <c r="D71" s="36">
        <v>420000000000</v>
      </c>
      <c r="E71"/>
      <c r="F71" s="36">
        <v>0</v>
      </c>
      <c r="G71" s="36"/>
      <c r="H71" s="213">
        <v>0</v>
      </c>
      <c r="I71"/>
      <c r="J71" s="36">
        <v>420000000000</v>
      </c>
      <c r="K71"/>
      <c r="L71" s="311">
        <f t="shared" si="0"/>
        <v>6.4771193990659911E-3</v>
      </c>
      <c r="M71"/>
      <c r="N71"/>
      <c r="O71"/>
      <c r="P71" s="73"/>
      <c r="Q71" s="72"/>
    </row>
    <row r="72" spans="1:17" ht="30" customHeight="1">
      <c r="A72" s="372" t="s">
        <v>313</v>
      </c>
      <c r="B72" s="372"/>
      <c r="C72"/>
      <c r="D72" s="36">
        <v>400000000000</v>
      </c>
      <c r="E72"/>
      <c r="F72" s="36">
        <v>0</v>
      </c>
      <c r="G72" s="36"/>
      <c r="H72" s="213">
        <v>0</v>
      </c>
      <c r="I72"/>
      <c r="J72" s="36">
        <v>400000000000</v>
      </c>
      <c r="K72"/>
      <c r="L72" s="311">
        <f t="shared" ref="L72:L95" si="1">J72/O$7</f>
        <v>6.1686851419676106E-3</v>
      </c>
      <c r="M72"/>
      <c r="N72"/>
      <c r="O72"/>
      <c r="P72" s="73"/>
      <c r="Q72" s="72"/>
    </row>
    <row r="73" spans="1:17" ht="30" customHeight="1">
      <c r="A73" s="372" t="s">
        <v>313</v>
      </c>
      <c r="B73" s="372"/>
      <c r="C73"/>
      <c r="D73" s="36">
        <v>300000000000</v>
      </c>
      <c r="E73"/>
      <c r="F73" s="36">
        <v>0</v>
      </c>
      <c r="G73" s="36"/>
      <c r="H73" s="213">
        <v>0</v>
      </c>
      <c r="I73"/>
      <c r="J73" s="36">
        <v>300000000000</v>
      </c>
      <c r="K73"/>
      <c r="L73" s="311">
        <f t="shared" si="1"/>
        <v>4.6265138564757086E-3</v>
      </c>
      <c r="M73"/>
      <c r="N73"/>
      <c r="O73"/>
      <c r="P73" s="73"/>
      <c r="Q73" s="72"/>
    </row>
    <row r="74" spans="1:17" ht="30" customHeight="1">
      <c r="A74" s="372" t="s">
        <v>325</v>
      </c>
      <c r="B74" s="372"/>
      <c r="C74"/>
      <c r="D74" s="36">
        <v>300000000000</v>
      </c>
      <c r="E74"/>
      <c r="F74" s="36">
        <v>0</v>
      </c>
      <c r="G74" s="36"/>
      <c r="H74" s="213">
        <v>0</v>
      </c>
      <c r="I74"/>
      <c r="J74" s="36">
        <v>300000000000</v>
      </c>
      <c r="K74"/>
      <c r="L74" s="311">
        <f t="shared" si="1"/>
        <v>4.6265138564757086E-3</v>
      </c>
      <c r="M74"/>
      <c r="N74"/>
      <c r="O74"/>
      <c r="P74" s="73"/>
      <c r="Q74" s="72"/>
    </row>
    <row r="75" spans="1:17" ht="30" customHeight="1">
      <c r="A75" s="372" t="s">
        <v>310</v>
      </c>
      <c r="B75" s="372"/>
      <c r="C75"/>
      <c r="D75" s="36">
        <v>400000000000</v>
      </c>
      <c r="E75"/>
      <c r="F75" s="36">
        <v>0</v>
      </c>
      <c r="G75" s="36"/>
      <c r="H75" s="213">
        <v>0</v>
      </c>
      <c r="I75"/>
      <c r="J75" s="36">
        <v>400000000000</v>
      </c>
      <c r="K75"/>
      <c r="L75" s="311">
        <f t="shared" si="1"/>
        <v>6.1686851419676106E-3</v>
      </c>
      <c r="M75"/>
      <c r="N75"/>
      <c r="O75"/>
      <c r="P75" s="73"/>
      <c r="Q75" s="72"/>
    </row>
    <row r="76" spans="1:17" ht="30" customHeight="1">
      <c r="A76" s="372" t="s">
        <v>310</v>
      </c>
      <c r="B76" s="372"/>
      <c r="C76"/>
      <c r="D76" s="36">
        <v>1000000000000</v>
      </c>
      <c r="E76"/>
      <c r="F76" s="36">
        <v>0</v>
      </c>
      <c r="G76" s="36"/>
      <c r="H76" s="213">
        <v>0</v>
      </c>
      <c r="I76"/>
      <c r="J76" s="36">
        <v>1000000000000</v>
      </c>
      <c r="K76"/>
      <c r="L76" s="311">
        <f t="shared" si="1"/>
        <v>1.5421712854919027E-2</v>
      </c>
      <c r="M76"/>
      <c r="N76"/>
      <c r="O76"/>
      <c r="P76" s="73"/>
      <c r="Q76" s="72"/>
    </row>
    <row r="77" spans="1:17" ht="30" customHeight="1">
      <c r="A77" s="372" t="s">
        <v>311</v>
      </c>
      <c r="B77" s="372"/>
      <c r="C77"/>
      <c r="D77" s="36">
        <v>300000000000</v>
      </c>
      <c r="E77"/>
      <c r="F77" s="36">
        <v>0</v>
      </c>
      <c r="G77" s="36"/>
      <c r="H77" s="213">
        <v>0</v>
      </c>
      <c r="I77"/>
      <c r="J77" s="36">
        <v>300000000000</v>
      </c>
      <c r="K77"/>
      <c r="L77" s="311">
        <f t="shared" si="1"/>
        <v>4.6265138564757086E-3</v>
      </c>
      <c r="M77"/>
      <c r="N77"/>
      <c r="O77"/>
      <c r="P77" s="73"/>
      <c r="Q77" s="72"/>
    </row>
    <row r="78" spans="1:17" ht="30" customHeight="1">
      <c r="A78" s="372" t="s">
        <v>326</v>
      </c>
      <c r="B78" s="372"/>
      <c r="C78"/>
      <c r="D78" s="36">
        <v>500000000000</v>
      </c>
      <c r="E78"/>
      <c r="F78" s="36">
        <v>0</v>
      </c>
      <c r="G78" s="36"/>
      <c r="H78" s="213">
        <v>0</v>
      </c>
      <c r="I78"/>
      <c r="J78" s="36">
        <v>500000000000</v>
      </c>
      <c r="K78"/>
      <c r="L78" s="311">
        <f t="shared" si="1"/>
        <v>7.7108564274595134E-3</v>
      </c>
      <c r="M78"/>
      <c r="N78"/>
      <c r="O78"/>
      <c r="P78" s="73"/>
      <c r="Q78" s="72"/>
    </row>
    <row r="79" spans="1:17" ht="30" customHeight="1">
      <c r="A79" s="372" t="s">
        <v>325</v>
      </c>
      <c r="B79" s="372"/>
      <c r="C79"/>
      <c r="D79" s="36">
        <v>340000000000</v>
      </c>
      <c r="E79"/>
      <c r="F79" s="36">
        <v>0</v>
      </c>
      <c r="G79" s="36"/>
      <c r="H79" s="213">
        <v>0</v>
      </c>
      <c r="I79"/>
      <c r="J79" s="36">
        <v>340000000000</v>
      </c>
      <c r="K79"/>
      <c r="L79" s="311">
        <f t="shared" si="1"/>
        <v>5.2433823706724688E-3</v>
      </c>
      <c r="M79"/>
      <c r="N79"/>
      <c r="O79"/>
      <c r="P79" s="73"/>
      <c r="Q79" s="72"/>
    </row>
    <row r="80" spans="1:17" ht="30" customHeight="1">
      <c r="A80" s="372" t="s">
        <v>327</v>
      </c>
      <c r="B80" s="372"/>
      <c r="C80"/>
      <c r="D80" s="36">
        <v>18277719</v>
      </c>
      <c r="E80"/>
      <c r="F80" s="36">
        <v>526116447719</v>
      </c>
      <c r="G80" s="36"/>
      <c r="H80" s="213">
        <v>526125040000</v>
      </c>
      <c r="I80"/>
      <c r="J80" s="36">
        <v>9685438</v>
      </c>
      <c r="K80"/>
      <c r="L80" s="311">
        <f t="shared" si="1"/>
        <v>1.4936604371012123E-7</v>
      </c>
      <c r="M80"/>
      <c r="N80"/>
      <c r="O80"/>
      <c r="P80" s="73"/>
      <c r="Q80" s="72"/>
    </row>
    <row r="81" spans="1:17" ht="30" customHeight="1">
      <c r="A81" s="372" t="s">
        <v>328</v>
      </c>
      <c r="B81" s="372"/>
      <c r="C81"/>
      <c r="D81" s="36">
        <v>1500000000000</v>
      </c>
      <c r="E81"/>
      <c r="F81" s="36">
        <v>0</v>
      </c>
      <c r="G81" s="36"/>
      <c r="H81" s="213">
        <v>0</v>
      </c>
      <c r="I81"/>
      <c r="J81" s="36">
        <v>1500000000000</v>
      </c>
      <c r="K81"/>
      <c r="L81" s="311">
        <f t="shared" si="1"/>
        <v>2.3132569282378539E-2</v>
      </c>
      <c r="M81"/>
      <c r="N81"/>
      <c r="O81"/>
      <c r="P81" s="73"/>
      <c r="Q81" s="72"/>
    </row>
    <row r="82" spans="1:17" ht="30" customHeight="1">
      <c r="A82" s="372" t="s">
        <v>329</v>
      </c>
      <c r="B82" s="372"/>
      <c r="C82"/>
      <c r="D82" s="36">
        <v>500000000000</v>
      </c>
      <c r="E82"/>
      <c r="F82" s="36">
        <v>0</v>
      </c>
      <c r="G82" s="36"/>
      <c r="H82" s="213">
        <v>0</v>
      </c>
      <c r="I82"/>
      <c r="J82" s="36">
        <v>500000000000</v>
      </c>
      <c r="K82"/>
      <c r="L82" s="311">
        <f t="shared" si="1"/>
        <v>7.7108564274595134E-3</v>
      </c>
      <c r="M82"/>
      <c r="N82"/>
      <c r="O82"/>
      <c r="P82" s="73"/>
      <c r="Q82" s="72"/>
    </row>
    <row r="83" spans="1:17" ht="30" customHeight="1">
      <c r="A83" s="372" t="s">
        <v>330</v>
      </c>
      <c r="B83" s="372"/>
      <c r="C83"/>
      <c r="D83" s="36">
        <v>620000000000</v>
      </c>
      <c r="E83"/>
      <c r="F83" s="36">
        <v>0</v>
      </c>
      <c r="G83" s="36"/>
      <c r="H83" s="213">
        <v>0</v>
      </c>
      <c r="I83"/>
      <c r="J83" s="36">
        <v>620000000000</v>
      </c>
      <c r="K83"/>
      <c r="L83" s="311">
        <f t="shared" si="1"/>
        <v>9.5614619700497977E-3</v>
      </c>
      <c r="M83"/>
      <c r="N83"/>
      <c r="O83"/>
      <c r="P83" s="73"/>
      <c r="Q83" s="72"/>
    </row>
    <row r="84" spans="1:17" ht="30" customHeight="1">
      <c r="A84" s="372" t="s">
        <v>313</v>
      </c>
      <c r="B84" s="372"/>
      <c r="C84"/>
      <c r="D84" s="36">
        <v>0</v>
      </c>
      <c r="E84"/>
      <c r="F84" s="36">
        <v>500000000000</v>
      </c>
      <c r="G84" s="36"/>
      <c r="H84" s="213">
        <v>0</v>
      </c>
      <c r="I84"/>
      <c r="J84" s="36">
        <v>500000000000</v>
      </c>
      <c r="K84"/>
      <c r="L84" s="311">
        <f t="shared" si="1"/>
        <v>7.7108564274595134E-3</v>
      </c>
      <c r="M84"/>
      <c r="N84"/>
      <c r="O84"/>
      <c r="P84" s="73"/>
      <c r="Q84" s="72"/>
    </row>
    <row r="85" spans="1:17" ht="30" customHeight="1">
      <c r="A85" s="372" t="s">
        <v>328</v>
      </c>
      <c r="B85" s="372"/>
      <c r="C85"/>
      <c r="D85" s="36">
        <v>0</v>
      </c>
      <c r="E85"/>
      <c r="F85" s="36">
        <v>250000000000</v>
      </c>
      <c r="G85" s="36"/>
      <c r="H85" s="213">
        <v>0</v>
      </c>
      <c r="I85"/>
      <c r="J85" s="36">
        <v>250000000000</v>
      </c>
      <c r="K85"/>
      <c r="L85" s="311">
        <f t="shared" si="1"/>
        <v>3.8554282137297567E-3</v>
      </c>
      <c r="M85"/>
      <c r="N85"/>
      <c r="O85"/>
      <c r="P85" s="73"/>
      <c r="Q85" s="72"/>
    </row>
    <row r="86" spans="1:17" ht="30" customHeight="1">
      <c r="A86" s="372" t="s">
        <v>328</v>
      </c>
      <c r="B86" s="372"/>
      <c r="C86"/>
      <c r="D86" s="36">
        <v>0</v>
      </c>
      <c r="E86"/>
      <c r="F86" s="36">
        <v>250000000000</v>
      </c>
      <c r="G86" s="36"/>
      <c r="H86" s="213">
        <v>0</v>
      </c>
      <c r="I86"/>
      <c r="J86" s="36">
        <v>250000000000</v>
      </c>
      <c r="K86"/>
      <c r="L86" s="311">
        <f t="shared" si="1"/>
        <v>3.8554282137297567E-3</v>
      </c>
      <c r="M86"/>
      <c r="N86"/>
      <c r="O86"/>
      <c r="P86" s="73"/>
      <c r="Q86" s="72"/>
    </row>
    <row r="87" spans="1:17" ht="30" customHeight="1">
      <c r="A87" s="372" t="s">
        <v>330</v>
      </c>
      <c r="B87" s="372"/>
      <c r="C87"/>
      <c r="D87" s="36">
        <v>0</v>
      </c>
      <c r="E87"/>
      <c r="F87" s="36">
        <v>320000000000</v>
      </c>
      <c r="G87" s="36"/>
      <c r="H87" s="213">
        <v>0</v>
      </c>
      <c r="I87"/>
      <c r="J87" s="36">
        <v>320000000000</v>
      </c>
      <c r="K87"/>
      <c r="L87" s="311">
        <f t="shared" si="1"/>
        <v>4.9349481135740883E-3</v>
      </c>
      <c r="M87"/>
      <c r="N87"/>
      <c r="O87"/>
      <c r="P87" s="73"/>
      <c r="Q87" s="72"/>
    </row>
    <row r="88" spans="1:17" ht="30" customHeight="1">
      <c r="A88" s="372" t="s">
        <v>331</v>
      </c>
      <c r="B88" s="372"/>
      <c r="C88"/>
      <c r="D88" s="36">
        <v>0</v>
      </c>
      <c r="E88"/>
      <c r="F88" s="36">
        <v>500000000000</v>
      </c>
      <c r="G88" s="36"/>
      <c r="H88" s="213">
        <v>0</v>
      </c>
      <c r="I88"/>
      <c r="J88" s="36">
        <v>500000000000</v>
      </c>
      <c r="K88"/>
      <c r="L88" s="311">
        <f t="shared" si="1"/>
        <v>7.7108564274595134E-3</v>
      </c>
      <c r="M88"/>
      <c r="N88"/>
      <c r="O88"/>
      <c r="P88" s="73"/>
      <c r="Q88" s="72"/>
    </row>
    <row r="89" spans="1:17" ht="30" customHeight="1">
      <c r="A89" s="372" t="s">
        <v>313</v>
      </c>
      <c r="B89" s="372"/>
      <c r="C89"/>
      <c r="D89" s="36">
        <v>0</v>
      </c>
      <c r="E89"/>
      <c r="F89" s="36">
        <v>400000000000</v>
      </c>
      <c r="G89" s="36"/>
      <c r="H89" s="213">
        <v>0</v>
      </c>
      <c r="I89"/>
      <c r="J89" s="36">
        <v>400000000000</v>
      </c>
      <c r="K89"/>
      <c r="L89" s="311">
        <f t="shared" si="1"/>
        <v>6.1686851419676106E-3</v>
      </c>
      <c r="M89"/>
      <c r="N89"/>
      <c r="O89"/>
      <c r="P89" s="73"/>
      <c r="Q89" s="72"/>
    </row>
    <row r="90" spans="1:17" ht="30" customHeight="1">
      <c r="A90" s="372" t="s">
        <v>329</v>
      </c>
      <c r="B90" s="372"/>
      <c r="C90"/>
      <c r="D90" s="36">
        <v>0</v>
      </c>
      <c r="E90"/>
      <c r="F90" s="36">
        <v>2000000000000</v>
      </c>
      <c r="G90" s="36"/>
      <c r="H90" s="213">
        <v>0</v>
      </c>
      <c r="I90"/>
      <c r="J90" s="36">
        <v>2000000000000</v>
      </c>
      <c r="K90"/>
      <c r="L90" s="311">
        <f t="shared" si="1"/>
        <v>3.0843425709838054E-2</v>
      </c>
      <c r="M90"/>
      <c r="N90"/>
      <c r="O90"/>
      <c r="P90" s="73"/>
      <c r="Q90" s="72"/>
    </row>
    <row r="91" spans="1:17" ht="30" customHeight="1">
      <c r="A91" s="372" t="s">
        <v>310</v>
      </c>
      <c r="B91" s="372"/>
      <c r="C91"/>
      <c r="D91" s="36">
        <v>0</v>
      </c>
      <c r="E91"/>
      <c r="F91" s="36">
        <v>1000000000000</v>
      </c>
      <c r="G91" s="36"/>
      <c r="H91" s="213">
        <v>0</v>
      </c>
      <c r="I91"/>
      <c r="J91" s="36">
        <v>1000000000000</v>
      </c>
      <c r="K91"/>
      <c r="L91" s="311">
        <f t="shared" si="1"/>
        <v>1.5421712854919027E-2</v>
      </c>
      <c r="M91"/>
      <c r="N91"/>
      <c r="O91"/>
      <c r="P91" s="73"/>
      <c r="Q91" s="72"/>
    </row>
    <row r="92" spans="1:17" ht="30" customHeight="1">
      <c r="A92" s="372" t="s">
        <v>332</v>
      </c>
      <c r="B92" s="372"/>
      <c r="C92"/>
      <c r="D92" s="36">
        <v>0</v>
      </c>
      <c r="E92"/>
      <c r="F92" s="36">
        <v>700000000000</v>
      </c>
      <c r="G92" s="36"/>
      <c r="H92" s="213">
        <v>0</v>
      </c>
      <c r="I92"/>
      <c r="J92" s="36">
        <v>700000000000</v>
      </c>
      <c r="K92"/>
      <c r="L92" s="311">
        <f t="shared" si="1"/>
        <v>1.0795198998443318E-2</v>
      </c>
      <c r="M92"/>
      <c r="N92"/>
      <c r="O92"/>
      <c r="P92" s="73"/>
      <c r="Q92" s="72"/>
    </row>
    <row r="93" spans="1:17" ht="30" customHeight="1">
      <c r="A93" s="372" t="s">
        <v>333</v>
      </c>
      <c r="B93" s="372"/>
      <c r="C93"/>
      <c r="D93" s="36">
        <v>0</v>
      </c>
      <c r="E93"/>
      <c r="F93" s="36">
        <v>250000000000</v>
      </c>
      <c r="G93" s="36"/>
      <c r="H93" s="213">
        <v>0</v>
      </c>
      <c r="I93"/>
      <c r="J93" s="36">
        <v>250000000000</v>
      </c>
      <c r="K93"/>
      <c r="L93" s="311">
        <f t="shared" si="1"/>
        <v>3.8554282137297567E-3</v>
      </c>
      <c r="M93"/>
      <c r="N93"/>
      <c r="O93"/>
      <c r="P93" s="73"/>
      <c r="Q93" s="72"/>
    </row>
    <row r="94" spans="1:17" ht="30" customHeight="1">
      <c r="A94" s="372" t="s">
        <v>310</v>
      </c>
      <c r="B94" s="372"/>
      <c r="C94"/>
      <c r="D94" s="36">
        <v>0</v>
      </c>
      <c r="E94"/>
      <c r="F94" s="36">
        <v>500000000000</v>
      </c>
      <c r="G94" s="36"/>
      <c r="H94" s="213">
        <v>0</v>
      </c>
      <c r="I94"/>
      <c r="J94" s="36">
        <v>500000000000</v>
      </c>
      <c r="K94"/>
      <c r="L94" s="311">
        <f t="shared" si="1"/>
        <v>7.7108564274595134E-3</v>
      </c>
      <c r="M94"/>
      <c r="N94"/>
      <c r="O94"/>
      <c r="P94" s="73"/>
      <c r="Q94" s="72"/>
    </row>
    <row r="95" spans="1:17" ht="30" customHeight="1">
      <c r="A95" s="372" t="s">
        <v>313</v>
      </c>
      <c r="B95" s="372"/>
      <c r="C95"/>
      <c r="D95" s="36">
        <v>0</v>
      </c>
      <c r="E95"/>
      <c r="F95" s="36">
        <v>500000000000</v>
      </c>
      <c r="G95" s="36"/>
      <c r="H95" s="213">
        <v>0</v>
      </c>
      <c r="I95"/>
      <c r="J95" s="36">
        <v>500000000000</v>
      </c>
      <c r="K95"/>
      <c r="L95" s="311">
        <f t="shared" si="1"/>
        <v>7.7108564274595134E-3</v>
      </c>
      <c r="M95"/>
      <c r="N95"/>
      <c r="O95"/>
      <c r="P95" s="73"/>
      <c r="Q95" s="72"/>
    </row>
    <row r="96" spans="1:17" ht="30" customHeight="1" thickBot="1">
      <c r="A96" s="349" t="s">
        <v>12</v>
      </c>
      <c r="B96" s="349"/>
      <c r="C96"/>
      <c r="D96" s="250">
        <f>SUM(D7:D95)</f>
        <v>22064496029949</v>
      </c>
      <c r="E96" s="277"/>
      <c r="F96" s="250">
        <f>SUM(F7:F95)</f>
        <v>33600289108475</v>
      </c>
      <c r="G96" s="277"/>
      <c r="H96" s="291">
        <f>SUM(H7:H95)</f>
        <v>27035810712111</v>
      </c>
      <c r="I96" s="277"/>
      <c r="J96" s="250">
        <f>SUM(J7:J95)</f>
        <v>28628974426313</v>
      </c>
      <c r="K96" s="277"/>
      <c r="L96" s="313">
        <f>SUM(L7:L95)</f>
        <v>0.44150782293341911</v>
      </c>
      <c r="M96"/>
      <c r="N96"/>
      <c r="O96"/>
      <c r="P96" s="73"/>
      <c r="Q96" s="72"/>
    </row>
    <row r="97" spans="2:17" ht="30" customHeight="1" thickTop="1">
      <c r="B97" s="138"/>
      <c r="C97" s="85"/>
      <c r="D97" s="73"/>
      <c r="E97" s="72"/>
      <c r="L97" s="30"/>
      <c r="N97" s="12"/>
      <c r="O97" s="12"/>
      <c r="P97" s="12"/>
      <c r="Q97" s="12"/>
    </row>
    <row r="98" spans="2:17" ht="30" customHeight="1">
      <c r="B98" s="138"/>
      <c r="C98" s="85"/>
      <c r="D98" s="73"/>
      <c r="E98" s="72"/>
      <c r="L98" s="30"/>
      <c r="N98" s="12"/>
      <c r="O98" s="12"/>
      <c r="P98" s="12"/>
      <c r="Q98" s="12"/>
    </row>
    <row r="99" spans="2:17" ht="30" customHeight="1">
      <c r="B99" s="138"/>
      <c r="C99" s="85"/>
      <c r="D99" s="73"/>
      <c r="E99" s="72"/>
      <c r="L99" s="30"/>
      <c r="N99" s="12"/>
      <c r="O99" s="12"/>
      <c r="P99" s="12"/>
      <c r="Q99" s="12"/>
    </row>
    <row r="100" spans="2:17" ht="30" customHeight="1">
      <c r="B100" s="138"/>
      <c r="C100" s="85"/>
      <c r="D100" s="73"/>
      <c r="E100" s="72"/>
      <c r="L100" s="30"/>
      <c r="N100" s="12"/>
      <c r="O100" s="12"/>
      <c r="P100" s="12"/>
      <c r="Q100" s="12"/>
    </row>
    <row r="101" spans="2:17" ht="30" customHeight="1">
      <c r="B101" s="138"/>
      <c r="C101" s="85"/>
      <c r="D101" s="73"/>
      <c r="E101" s="72"/>
      <c r="L101" s="30"/>
      <c r="N101" s="12"/>
      <c r="O101" s="12"/>
      <c r="P101" s="12"/>
      <c r="Q101" s="12"/>
    </row>
    <row r="102" spans="2:17" ht="30" customHeight="1">
      <c r="B102" s="138"/>
      <c r="C102" s="85"/>
      <c r="D102" s="73"/>
      <c r="E102" s="72"/>
      <c r="L102" s="30"/>
      <c r="N102" s="12"/>
      <c r="O102" s="12"/>
      <c r="P102" s="12"/>
      <c r="Q102" s="12"/>
    </row>
    <row r="103" spans="2:17" ht="30" customHeight="1">
      <c r="B103" s="138"/>
      <c r="C103" s="85"/>
      <c r="D103" s="73"/>
      <c r="E103" s="72"/>
      <c r="L103" s="30"/>
      <c r="N103" s="12"/>
      <c r="O103" s="12"/>
      <c r="P103" s="12"/>
      <c r="Q103" s="12"/>
    </row>
    <row r="104" spans="2:17" ht="30" customHeight="1">
      <c r="B104" s="138"/>
      <c r="C104" s="85"/>
      <c r="D104" s="73"/>
      <c r="E104" s="72"/>
      <c r="L104" s="30"/>
      <c r="N104" s="12"/>
      <c r="O104" s="12"/>
      <c r="P104" s="12"/>
      <c r="Q104" s="12"/>
    </row>
    <row r="105" spans="2:17" ht="30" customHeight="1">
      <c r="B105" s="138"/>
      <c r="C105" s="85"/>
      <c r="D105" s="73"/>
      <c r="E105" s="72"/>
      <c r="L105" s="30"/>
      <c r="N105" s="12"/>
      <c r="O105" s="12"/>
      <c r="P105" s="12"/>
      <c r="Q105" s="12"/>
    </row>
    <row r="106" spans="2:17" ht="30" customHeight="1">
      <c r="B106" s="138"/>
      <c r="C106" s="85"/>
      <c r="D106" s="73"/>
      <c r="E106" s="72"/>
      <c r="L106" s="30"/>
      <c r="N106" s="12"/>
      <c r="O106" s="12"/>
      <c r="P106" s="12"/>
      <c r="Q106" s="12"/>
    </row>
    <row r="107" spans="2:17" ht="30" customHeight="1">
      <c r="B107" s="138"/>
      <c r="C107" s="85"/>
      <c r="D107" s="73"/>
      <c r="E107" s="72"/>
      <c r="L107" s="30"/>
      <c r="N107" s="12"/>
      <c r="O107" s="12"/>
      <c r="P107" s="12"/>
      <c r="Q107" s="12"/>
    </row>
    <row r="108" spans="2:17" ht="30" customHeight="1">
      <c r="B108" s="138"/>
      <c r="C108" s="85"/>
      <c r="D108" s="73"/>
      <c r="E108" s="72"/>
      <c r="L108" s="30"/>
      <c r="N108" s="12"/>
      <c r="O108" s="12"/>
      <c r="P108" s="12"/>
      <c r="Q108" s="12"/>
    </row>
    <row r="109" spans="2:17" ht="30" customHeight="1">
      <c r="B109" s="138"/>
      <c r="C109" s="85"/>
      <c r="D109" s="73"/>
      <c r="E109" s="72"/>
      <c r="L109" s="30"/>
      <c r="N109" s="12"/>
      <c r="O109" s="12"/>
      <c r="P109" s="12"/>
      <c r="Q109" s="12"/>
    </row>
    <row r="110" spans="2:17" ht="30" customHeight="1">
      <c r="B110" s="138"/>
      <c r="C110" s="85"/>
      <c r="D110" s="73"/>
      <c r="E110" s="72"/>
      <c r="L110" s="30"/>
      <c r="N110" s="12"/>
      <c r="O110" s="12"/>
      <c r="P110" s="12"/>
      <c r="Q110" s="12"/>
    </row>
    <row r="111" spans="2:17" ht="30" customHeight="1">
      <c r="B111" s="138"/>
      <c r="C111" s="85"/>
      <c r="D111" s="73"/>
      <c r="E111" s="72"/>
      <c r="L111" s="30"/>
      <c r="N111" s="12"/>
      <c r="O111" s="12"/>
      <c r="P111" s="12"/>
      <c r="Q111" s="12"/>
    </row>
    <row r="112" spans="2:17" ht="30" customHeight="1">
      <c r="B112" s="138"/>
      <c r="C112" s="85"/>
      <c r="D112" s="73"/>
      <c r="E112" s="72"/>
      <c r="L112" s="30"/>
      <c r="N112" s="12"/>
      <c r="O112" s="12"/>
      <c r="P112" s="12"/>
      <c r="Q112" s="12"/>
    </row>
    <row r="113" spans="2:17" ht="30" customHeight="1">
      <c r="B113" s="138"/>
      <c r="C113" s="85"/>
      <c r="D113" s="73"/>
      <c r="E113" s="72"/>
      <c r="L113" s="30"/>
      <c r="N113" s="12"/>
      <c r="O113" s="12"/>
      <c r="P113" s="12"/>
      <c r="Q113" s="12"/>
    </row>
    <row r="114" spans="2:17" ht="30" customHeight="1">
      <c r="B114" s="138"/>
      <c r="C114" s="85"/>
      <c r="D114" s="73"/>
      <c r="E114" s="72"/>
      <c r="L114" s="30"/>
      <c r="N114" s="12"/>
      <c r="O114" s="12"/>
      <c r="P114" s="12"/>
      <c r="Q114" s="12"/>
    </row>
    <row r="115" spans="2:17" ht="30" customHeight="1">
      <c r="B115" s="138"/>
      <c r="C115" s="85"/>
      <c r="D115" s="73"/>
      <c r="E115" s="72"/>
      <c r="L115" s="30"/>
      <c r="N115" s="12"/>
      <c r="O115" s="12"/>
      <c r="P115" s="12"/>
      <c r="Q115" s="12"/>
    </row>
    <row r="116" spans="2:17" ht="30" customHeight="1">
      <c r="B116" s="138"/>
      <c r="C116" s="85"/>
      <c r="D116" s="73"/>
      <c r="E116" s="72"/>
      <c r="L116" s="30"/>
      <c r="N116" s="12"/>
      <c r="O116" s="12"/>
      <c r="P116" s="12"/>
      <c r="Q116" s="12"/>
    </row>
    <row r="117" spans="2:17" ht="30" customHeight="1">
      <c r="B117" s="138"/>
      <c r="C117" s="85"/>
      <c r="D117" s="73"/>
      <c r="E117" s="72"/>
      <c r="L117" s="30"/>
      <c r="N117" s="12"/>
      <c r="O117" s="12"/>
      <c r="P117" s="12"/>
      <c r="Q117" s="12"/>
    </row>
    <row r="118" spans="2:17" ht="30" customHeight="1">
      <c r="B118" s="138"/>
      <c r="C118" s="85"/>
      <c r="D118" s="73"/>
      <c r="E118" s="72"/>
      <c r="L118" s="30"/>
      <c r="N118" s="12"/>
      <c r="O118" s="12"/>
      <c r="P118" s="12"/>
      <c r="Q118" s="12"/>
    </row>
    <row r="119" spans="2:17" ht="30" customHeight="1">
      <c r="B119" s="138"/>
      <c r="C119" s="85"/>
      <c r="D119" s="73"/>
      <c r="E119" s="72"/>
      <c r="L119" s="30"/>
      <c r="N119" s="12"/>
      <c r="O119" s="12"/>
      <c r="P119" s="12"/>
      <c r="Q119" s="12"/>
    </row>
    <row r="120" spans="2:17" ht="30" customHeight="1">
      <c r="B120" s="138"/>
      <c r="C120" s="85"/>
      <c r="D120" s="73"/>
      <c r="E120" s="72"/>
      <c r="L120" s="30"/>
      <c r="N120" s="12"/>
      <c r="O120" s="12"/>
      <c r="P120" s="12"/>
      <c r="Q120" s="12"/>
    </row>
    <row r="121" spans="2:17" ht="30" customHeight="1">
      <c r="B121" s="138"/>
      <c r="C121" s="85"/>
      <c r="D121" s="73"/>
      <c r="E121" s="72"/>
      <c r="L121" s="30"/>
      <c r="N121" s="12"/>
      <c r="O121" s="12"/>
      <c r="P121" s="12"/>
      <c r="Q121" s="12"/>
    </row>
    <row r="122" spans="2:17" s="22" customFormat="1" ht="30" customHeight="1">
      <c r="B122" s="139"/>
      <c r="C122" s="134"/>
      <c r="D122" s="74"/>
      <c r="E122" s="72"/>
      <c r="L122" s="46"/>
    </row>
    <row r="123" spans="2:17" ht="24.95" customHeight="1">
      <c r="J123" s="97"/>
    </row>
  </sheetData>
  <mergeCells count="97">
    <mergeCell ref="A79:B79"/>
    <mergeCell ref="A85:B85"/>
    <mergeCell ref="A80:B80"/>
    <mergeCell ref="A81:B81"/>
    <mergeCell ref="A82:B82"/>
    <mergeCell ref="A83:B83"/>
    <mergeCell ref="A84:B84"/>
    <mergeCell ref="A96:B96"/>
    <mergeCell ref="A28:B28"/>
    <mergeCell ref="A32:B32"/>
    <mergeCell ref="A33:B33"/>
    <mergeCell ref="A34:B34"/>
    <mergeCell ref="A35:B35"/>
    <mergeCell ref="A36:B36"/>
    <mergeCell ref="A37:B37"/>
    <mergeCell ref="A38:B38"/>
    <mergeCell ref="A29:B29"/>
    <mergeCell ref="A30:B30"/>
    <mergeCell ref="A39:B39"/>
    <mergeCell ref="A75:B75"/>
    <mergeCell ref="A76:B76"/>
    <mergeCell ref="A77:B77"/>
    <mergeCell ref="A78:B78"/>
    <mergeCell ref="A6:B6"/>
    <mergeCell ref="A7:B7"/>
    <mergeCell ref="A14:B14"/>
    <mergeCell ref="A1:L1"/>
    <mergeCell ref="A2:L2"/>
    <mergeCell ref="A3:L3"/>
    <mergeCell ref="F5:H5"/>
    <mergeCell ref="A4:L4"/>
    <mergeCell ref="J5:L5"/>
    <mergeCell ref="A8:B8"/>
    <mergeCell ref="A9:B9"/>
    <mergeCell ref="A10:B10"/>
    <mergeCell ref="A11:B11"/>
    <mergeCell ref="A12:B12"/>
    <mergeCell ref="A13:B13"/>
    <mergeCell ref="A15:B15"/>
    <mergeCell ref="A16:B16"/>
    <mergeCell ref="A21:B21"/>
    <mergeCell ref="A20:B20"/>
    <mergeCell ref="A17:B17"/>
    <mergeCell ref="A18:B18"/>
    <mergeCell ref="A19:B19"/>
    <mergeCell ref="A40:B40"/>
    <mergeCell ref="A41:B41"/>
    <mergeCell ref="A22:B22"/>
    <mergeCell ref="A23:B23"/>
    <mergeCell ref="A31:B31"/>
    <mergeCell ref="A24:B24"/>
    <mergeCell ref="A25:B25"/>
    <mergeCell ref="A27:B27"/>
    <mergeCell ref="A26:B26"/>
    <mergeCell ref="A44:B44"/>
    <mergeCell ref="A45:B45"/>
    <mergeCell ref="A46:B46"/>
    <mergeCell ref="A42:B42"/>
    <mergeCell ref="A43:B43"/>
    <mergeCell ref="A51:B51"/>
    <mergeCell ref="A52:B52"/>
    <mergeCell ref="A53:B53"/>
    <mergeCell ref="A54:B54"/>
    <mergeCell ref="A47:B47"/>
    <mergeCell ref="A48:B48"/>
    <mergeCell ref="A49:B49"/>
    <mergeCell ref="A50:B50"/>
    <mergeCell ref="A60:B60"/>
    <mergeCell ref="A61:B61"/>
    <mergeCell ref="A62:B62"/>
    <mergeCell ref="A55:B55"/>
    <mergeCell ref="A56:B56"/>
    <mergeCell ref="A57:B57"/>
    <mergeCell ref="A58:B58"/>
    <mergeCell ref="A59:B59"/>
    <mergeCell ref="A63:B63"/>
    <mergeCell ref="A64:B64"/>
    <mergeCell ref="A65:B65"/>
    <mergeCell ref="A66:B66"/>
    <mergeCell ref="A67:B67"/>
    <mergeCell ref="A73:B73"/>
    <mergeCell ref="A74:B74"/>
    <mergeCell ref="A68:B68"/>
    <mergeCell ref="A69:B69"/>
    <mergeCell ref="A70:B70"/>
    <mergeCell ref="A71:B71"/>
    <mergeCell ref="A72:B72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</mergeCells>
  <pageMargins left="0.39" right="0.39" top="0.39" bottom="0.39" header="0" footer="0"/>
  <pageSetup scale="8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1869B"/>
  </sheetPr>
  <dimension ref="A1:N11"/>
  <sheetViews>
    <sheetView rightToLeft="1" view="pageBreakPreview" zoomScaleNormal="100" zoomScaleSheetLayoutView="100" workbookViewId="0">
      <selection activeCell="F6" sqref="F6"/>
    </sheetView>
  </sheetViews>
  <sheetFormatPr defaultRowHeight="30" customHeight="1"/>
  <cols>
    <col min="1" max="1" width="2.5703125" customWidth="1"/>
    <col min="2" max="2" width="48.85546875" customWidth="1"/>
    <col min="3" max="3" width="0.42578125" customWidth="1"/>
    <col min="4" max="4" width="11.7109375" customWidth="1"/>
    <col min="5" max="5" width="0.7109375" customWidth="1"/>
    <col min="6" max="6" width="22" customWidth="1"/>
    <col min="7" max="7" width="0.85546875" customWidth="1"/>
    <col min="8" max="8" width="12" style="58" customWidth="1"/>
    <col min="9" max="9" width="0.5703125" style="58" customWidth="1"/>
    <col min="10" max="10" width="12.85546875" style="58" customWidth="1"/>
    <col min="11" max="11" width="0.28515625" customWidth="1"/>
    <col min="12" max="12" width="24.85546875" style="45" hidden="1" customWidth="1"/>
    <col min="13" max="13" width="23" style="34" bestFit="1" customWidth="1"/>
    <col min="14" max="14" width="15.85546875" style="45" bestFit="1" customWidth="1"/>
  </cols>
  <sheetData>
    <row r="1" spans="1:14" s="12" customFormat="1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L1" s="30"/>
      <c r="M1" s="97"/>
      <c r="N1" s="30"/>
    </row>
    <row r="2" spans="1:14" s="12" customFormat="1" ht="30" customHeight="1">
      <c r="A2" s="349" t="s">
        <v>58</v>
      </c>
      <c r="B2" s="349"/>
      <c r="C2" s="349"/>
      <c r="D2" s="349"/>
      <c r="E2" s="349"/>
      <c r="F2" s="349"/>
      <c r="G2" s="349"/>
      <c r="H2" s="349"/>
      <c r="I2" s="349"/>
      <c r="J2" s="349"/>
      <c r="L2" s="30"/>
      <c r="M2" s="97"/>
      <c r="N2" s="30"/>
    </row>
    <row r="3" spans="1:14" s="12" customFormat="1" ht="30" customHeight="1">
      <c r="A3" s="349" t="s">
        <v>347</v>
      </c>
      <c r="B3" s="349"/>
      <c r="C3" s="349"/>
      <c r="D3" s="349"/>
      <c r="E3" s="349"/>
      <c r="F3" s="349"/>
      <c r="G3" s="349"/>
      <c r="H3" s="349"/>
      <c r="I3" s="349"/>
      <c r="J3" s="349"/>
      <c r="L3" s="30"/>
      <c r="M3" s="97"/>
      <c r="N3" s="30"/>
    </row>
    <row r="4" spans="1:14" s="13" customFormat="1" ht="30" customHeight="1">
      <c r="A4" s="350" t="s">
        <v>115</v>
      </c>
      <c r="B4" s="350"/>
      <c r="C4" s="350"/>
      <c r="D4" s="350"/>
      <c r="E4" s="350"/>
      <c r="F4" s="350"/>
      <c r="G4" s="350"/>
      <c r="H4" s="350"/>
      <c r="I4" s="350"/>
      <c r="J4" s="350"/>
      <c r="L4" s="44"/>
      <c r="M4" s="114"/>
      <c r="N4" s="44"/>
    </row>
    <row r="5" spans="1:14" s="12" customFormat="1" ht="42" customHeight="1">
      <c r="A5" s="354" t="s">
        <v>59</v>
      </c>
      <c r="B5" s="354"/>
      <c r="D5" s="1" t="s">
        <v>60</v>
      </c>
      <c r="F5" s="1" t="s">
        <v>55</v>
      </c>
      <c r="H5" s="81" t="s">
        <v>61</v>
      </c>
      <c r="I5" s="54"/>
      <c r="J5" s="81" t="s">
        <v>62</v>
      </c>
      <c r="L5" s="30"/>
      <c r="M5" s="97"/>
      <c r="N5" s="30"/>
    </row>
    <row r="6" spans="1:14" s="12" customFormat="1" ht="30" customHeight="1">
      <c r="A6" s="373" t="s">
        <v>63</v>
      </c>
      <c r="B6" s="373"/>
      <c r="D6" s="31" t="s">
        <v>116</v>
      </c>
      <c r="E6" s="14"/>
      <c r="F6" s="144">
        <f>'درآمد سرمایه گذاری در سهام'!I16</f>
        <v>11150902329</v>
      </c>
      <c r="G6" s="14"/>
      <c r="H6" s="47">
        <f>F6/F11</f>
        <v>7.3238948962826419E-3</v>
      </c>
      <c r="I6" s="141"/>
      <c r="J6" s="197">
        <f>F6/11751716039385</f>
        <v>9.4887438495183023E-4</v>
      </c>
      <c r="L6" s="146">
        <v>7325921202288</v>
      </c>
      <c r="M6" s="43"/>
      <c r="N6" s="30"/>
    </row>
    <row r="7" spans="1:14" s="12" customFormat="1" ht="30" customHeight="1">
      <c r="A7" s="372" t="s">
        <v>64</v>
      </c>
      <c r="B7" s="372"/>
      <c r="D7" s="31" t="s">
        <v>65</v>
      </c>
      <c r="E7" s="14"/>
      <c r="F7" s="144">
        <f>'درآمد سرمایه گذاری در صندوق'!I63</f>
        <v>710183710259</v>
      </c>
      <c r="G7" s="14"/>
      <c r="H7" s="47">
        <f>F7/F11</f>
        <v>0.46644753021125318</v>
      </c>
      <c r="I7" s="47"/>
      <c r="J7" s="47">
        <f>F7/11751716039385</f>
        <v>6.0432340934623699E-2</v>
      </c>
      <c r="L7" s="43"/>
      <c r="M7" s="43"/>
      <c r="N7" s="30"/>
    </row>
    <row r="8" spans="1:14" s="12" customFormat="1" ht="30" customHeight="1">
      <c r="A8" s="372" t="s">
        <v>66</v>
      </c>
      <c r="B8" s="372"/>
      <c r="D8" s="31" t="s">
        <v>117</v>
      </c>
      <c r="E8" s="14"/>
      <c r="F8" s="286">
        <f>'درآمد سرمایه گذاری در اوراق به'!I50</f>
        <v>172447380730</v>
      </c>
      <c r="G8" s="14"/>
      <c r="H8" s="47">
        <f>F8/F11</f>
        <v>0.11326316510917012</v>
      </c>
      <c r="I8" s="62"/>
      <c r="J8" s="47">
        <f>F8/11751716039385</f>
        <v>1.4674229716924359E-2</v>
      </c>
      <c r="L8" s="43"/>
      <c r="M8" s="43"/>
      <c r="N8" s="30"/>
    </row>
    <row r="9" spans="1:14" s="12" customFormat="1" ht="30" customHeight="1">
      <c r="A9" s="372" t="s">
        <v>67</v>
      </c>
      <c r="B9" s="372"/>
      <c r="D9" s="31" t="s">
        <v>118</v>
      </c>
      <c r="E9" s="14"/>
      <c r="F9" s="286">
        <f>'درآمد سپرده بانکی'!D160</f>
        <v>628755193099</v>
      </c>
      <c r="G9" s="14"/>
      <c r="H9" s="47">
        <f>F9/F11</f>
        <v>0.41296540978329405</v>
      </c>
      <c r="I9" s="62"/>
      <c r="J9" s="47">
        <f>F9/11751716039385</f>
        <v>5.3503266330787252E-2</v>
      </c>
      <c r="L9" s="43"/>
      <c r="M9" s="43"/>
      <c r="N9" s="30"/>
    </row>
    <row r="10" spans="1:14" s="12" customFormat="1" ht="30" customHeight="1">
      <c r="A10" s="372" t="s">
        <v>68</v>
      </c>
      <c r="B10" s="372"/>
      <c r="D10" s="31" t="s">
        <v>119</v>
      </c>
      <c r="E10" s="14"/>
      <c r="F10" s="287"/>
      <c r="G10" s="14"/>
      <c r="H10" s="83">
        <f>F10/F11</f>
        <v>0</v>
      </c>
      <c r="I10" s="62"/>
      <c r="J10" s="83">
        <f>F10/11751716039385</f>
        <v>0</v>
      </c>
      <c r="L10" s="43"/>
      <c r="M10" s="43"/>
      <c r="N10" s="30"/>
    </row>
    <row r="11" spans="1:14" s="12" customFormat="1" ht="30" customHeight="1">
      <c r="A11" s="349" t="s">
        <v>12</v>
      </c>
      <c r="B11" s="349"/>
      <c r="C11" s="22"/>
      <c r="D11" s="19"/>
      <c r="E11" s="20"/>
      <c r="F11" s="21">
        <f>SUM(F6:F10)</f>
        <v>1522537186417</v>
      </c>
      <c r="G11" s="20"/>
      <c r="H11" s="84">
        <f>SUM(H6:H10)</f>
        <v>1</v>
      </c>
      <c r="I11" s="80"/>
      <c r="J11" s="198">
        <f>SUM(J6:J10)</f>
        <v>0.12955871136728714</v>
      </c>
      <c r="L11" s="88"/>
      <c r="M11" s="97"/>
      <c r="N11" s="30"/>
    </row>
  </sheetData>
  <mergeCells count="11">
    <mergeCell ref="A1:J1"/>
    <mergeCell ref="A2:J2"/>
    <mergeCell ref="A3:J3"/>
    <mergeCell ref="A5:B5"/>
    <mergeCell ref="A4:J4"/>
    <mergeCell ref="A11:B11"/>
    <mergeCell ref="A6:B6"/>
    <mergeCell ref="A7:B7"/>
    <mergeCell ref="A8:B8"/>
    <mergeCell ref="A9:B9"/>
    <mergeCell ref="A10:B10"/>
  </mergeCells>
  <pageMargins left="0.39" right="0.39" top="0.39" bottom="0.39" header="0" footer="0"/>
  <pageSetup scale="8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1869B"/>
    <pageSetUpPr fitToPage="1"/>
  </sheetPr>
  <dimension ref="A1:AL22"/>
  <sheetViews>
    <sheetView rightToLeft="1" view="pageBreakPreview" zoomScale="93" zoomScaleNormal="100" zoomScaleSheetLayoutView="93" workbookViewId="0">
      <selection activeCell="W15" sqref="W15"/>
    </sheetView>
  </sheetViews>
  <sheetFormatPr defaultColWidth="9.140625" defaultRowHeight="30" customHeight="1"/>
  <cols>
    <col min="1" max="1" width="26.7109375" style="12" bestFit="1" customWidth="1"/>
    <col min="2" max="2" width="0.7109375" style="12" customWidth="1"/>
    <col min="3" max="3" width="15.7109375" style="184" bestFit="1" customWidth="1"/>
    <col min="4" max="4" width="1.28515625" style="184" customWidth="1"/>
    <col min="5" max="5" width="16.5703125" style="211" bestFit="1" customWidth="1"/>
    <col min="6" max="6" width="1.28515625" style="211" customWidth="1"/>
    <col min="7" max="7" width="15.140625" style="207" bestFit="1" customWidth="1"/>
    <col min="8" max="8" width="1.28515625" style="211" customWidth="1"/>
    <col min="9" max="9" width="16.5703125" style="211" bestFit="1" customWidth="1"/>
    <col min="10" max="10" width="1.28515625" style="12" customWidth="1"/>
    <col min="11" max="11" width="11.85546875" style="260" customWidth="1"/>
    <col min="12" max="12" width="1.28515625" style="12" customWidth="1"/>
    <col min="13" max="13" width="17" style="185" customWidth="1"/>
    <col min="14" max="14" width="1.28515625" style="185" customWidth="1"/>
    <col min="15" max="15" width="17.28515625" style="207" bestFit="1" customWidth="1"/>
    <col min="16" max="16" width="0.85546875" style="207" customWidth="1"/>
    <col min="17" max="17" width="19.140625" style="207" bestFit="1" customWidth="1"/>
    <col min="18" max="18" width="1.140625" style="211" customWidth="1"/>
    <col min="19" max="19" width="19.140625" style="211" bestFit="1" customWidth="1"/>
    <col min="20" max="20" width="1.28515625" style="12" customWidth="1"/>
    <col min="21" max="21" width="13.42578125" style="260" customWidth="1"/>
    <col min="22" max="22" width="0.28515625" style="12" customWidth="1"/>
    <col min="23" max="23" width="23.5703125" style="97" customWidth="1"/>
    <col min="24" max="24" width="9.140625" style="30" customWidth="1"/>
    <col min="25" max="25" width="18.7109375" style="12" bestFit="1" customWidth="1"/>
    <col min="26" max="26" width="9.140625" style="12" customWidth="1"/>
    <col min="27" max="27" width="16.85546875" style="12" bestFit="1" customWidth="1"/>
    <col min="28" max="28" width="9.140625" style="12" customWidth="1"/>
    <col min="29" max="29" width="26.28515625" style="12" bestFit="1" customWidth="1"/>
    <col min="30" max="16384" width="9.140625" style="12"/>
  </cols>
  <sheetData>
    <row r="1" spans="1:38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</row>
    <row r="2" spans="1:38" ht="30" customHeight="1">
      <c r="A2" s="349" t="s">
        <v>58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</row>
    <row r="3" spans="1:38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</row>
    <row r="4" spans="1:38" s="13" customFormat="1" ht="30" customHeight="1">
      <c r="A4" s="350" t="s">
        <v>120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T4" s="350"/>
      <c r="U4" s="350"/>
      <c r="W4" s="114"/>
      <c r="X4" s="44"/>
    </row>
    <row r="5" spans="1:38" ht="30" customHeight="1">
      <c r="C5" s="354" t="s">
        <v>69</v>
      </c>
      <c r="D5" s="354"/>
      <c r="E5" s="354"/>
      <c r="F5" s="354"/>
      <c r="G5" s="354"/>
      <c r="H5" s="354"/>
      <c r="I5" s="354"/>
      <c r="J5" s="354"/>
      <c r="K5" s="354"/>
      <c r="M5" s="354" t="s">
        <v>109</v>
      </c>
      <c r="N5" s="354"/>
      <c r="O5" s="354"/>
      <c r="P5" s="341"/>
      <c r="Q5" s="354"/>
      <c r="R5" s="354"/>
      <c r="S5" s="354"/>
      <c r="T5" s="354"/>
      <c r="U5" s="354"/>
    </row>
    <row r="6" spans="1:38" ht="27" customHeight="1">
      <c r="C6" s="376" t="s">
        <v>71</v>
      </c>
      <c r="D6" s="193"/>
      <c r="E6" s="374" t="s">
        <v>72</v>
      </c>
      <c r="F6" s="225"/>
      <c r="G6" s="328" t="s">
        <v>73</v>
      </c>
      <c r="H6" s="225"/>
      <c r="I6" s="348" t="s">
        <v>12</v>
      </c>
      <c r="J6" s="348"/>
      <c r="K6" s="348"/>
      <c r="M6" s="378" t="s">
        <v>71</v>
      </c>
      <c r="N6" s="192"/>
      <c r="O6" s="378" t="s">
        <v>72</v>
      </c>
      <c r="P6" s="224"/>
      <c r="Q6" s="328" t="s">
        <v>73</v>
      </c>
      <c r="R6" s="225"/>
      <c r="S6" s="348" t="s">
        <v>12</v>
      </c>
      <c r="T6" s="348"/>
      <c r="U6" s="348"/>
    </row>
    <row r="7" spans="1:38" ht="38.25" customHeight="1">
      <c r="A7" s="1" t="s">
        <v>70</v>
      </c>
      <c r="C7" s="377"/>
      <c r="E7" s="375"/>
      <c r="G7" s="329"/>
      <c r="I7" s="226" t="s">
        <v>55</v>
      </c>
      <c r="J7" s="26"/>
      <c r="K7" s="259" t="s">
        <v>61</v>
      </c>
      <c r="M7" s="379"/>
      <c r="O7" s="379"/>
      <c r="P7" s="270"/>
      <c r="Q7" s="329"/>
      <c r="S7" s="226" t="s">
        <v>55</v>
      </c>
      <c r="T7" s="26"/>
      <c r="U7" s="259" t="s">
        <v>61</v>
      </c>
    </row>
    <row r="8" spans="1:38" s="54" customFormat="1" ht="30" customHeight="1">
      <c r="A8" s="103" t="s">
        <v>225</v>
      </c>
      <c r="B8" s="103"/>
      <c r="C8" s="129">
        <v>0</v>
      </c>
      <c r="D8" s="244"/>
      <c r="E8" s="234">
        <v>2460329083</v>
      </c>
      <c r="F8" s="245"/>
      <c r="G8" s="129">
        <v>-5173</v>
      </c>
      <c r="H8" s="245"/>
      <c r="I8" s="234">
        <v>2460323910</v>
      </c>
      <c r="J8" s="183"/>
      <c r="K8" s="302"/>
      <c r="L8" s="183"/>
      <c r="M8" s="249">
        <v>0</v>
      </c>
      <c r="N8" s="244"/>
      <c r="O8" s="234">
        <v>6353775355</v>
      </c>
      <c r="P8" s="245"/>
      <c r="Q8" s="129">
        <v>1143059909</v>
      </c>
      <c r="R8" s="245"/>
      <c r="S8" s="234">
        <v>7496835264</v>
      </c>
      <c r="T8" s="129"/>
      <c r="U8" s="318"/>
      <c r="V8" s="243"/>
      <c r="W8" s="246"/>
      <c r="X8" s="247"/>
      <c r="Y8" s="248"/>
      <c r="Z8" s="55"/>
      <c r="AA8" s="56"/>
      <c r="AB8" s="55"/>
      <c r="AC8" s="53"/>
      <c r="AD8" s="55"/>
      <c r="AE8" s="56"/>
      <c r="AF8" s="55"/>
      <c r="AG8" s="56"/>
      <c r="AH8" s="55"/>
      <c r="AI8" s="56"/>
      <c r="AJ8" s="55"/>
      <c r="AK8" s="56"/>
      <c r="AL8" s="56"/>
    </row>
    <row r="9" spans="1:38" s="54" customFormat="1" ht="30" customHeight="1">
      <c r="A9" s="103" t="s">
        <v>195</v>
      </c>
      <c r="B9" s="103"/>
      <c r="C9" s="129">
        <v>0</v>
      </c>
      <c r="D9" s="244"/>
      <c r="E9" s="234">
        <v>540166336</v>
      </c>
      <c r="F9" s="245"/>
      <c r="G9" s="129">
        <v>0</v>
      </c>
      <c r="H9" s="245"/>
      <c r="I9" s="234">
        <v>540166336</v>
      </c>
      <c r="J9" s="183"/>
      <c r="K9" s="302"/>
      <c r="L9" s="183"/>
      <c r="M9" s="249">
        <v>126748324</v>
      </c>
      <c r="N9" s="244"/>
      <c r="O9" s="234">
        <v>424653843</v>
      </c>
      <c r="P9" s="245"/>
      <c r="Q9" s="129">
        <v>392219850</v>
      </c>
      <c r="R9" s="245"/>
      <c r="S9" s="234">
        <v>943622017</v>
      </c>
      <c r="T9" s="129"/>
      <c r="U9" s="318"/>
      <c r="V9" s="243"/>
      <c r="W9" s="246"/>
      <c r="X9" s="247"/>
      <c r="Y9" s="248"/>
      <c r="Z9" s="55"/>
      <c r="AA9" s="56"/>
      <c r="AB9" s="55"/>
      <c r="AC9" s="53"/>
      <c r="AD9" s="55"/>
      <c r="AE9" s="56"/>
      <c r="AF9" s="55"/>
      <c r="AG9" s="56"/>
      <c r="AH9" s="55"/>
      <c r="AI9" s="56"/>
      <c r="AJ9" s="55"/>
      <c r="AK9" s="56"/>
      <c r="AL9" s="56"/>
    </row>
    <row r="10" spans="1:38" s="54" customFormat="1" ht="30" customHeight="1">
      <c r="A10" s="103" t="s">
        <v>180</v>
      </c>
      <c r="B10" s="103"/>
      <c r="C10" s="129">
        <v>0</v>
      </c>
      <c r="D10" s="244"/>
      <c r="E10" s="234">
        <v>0</v>
      </c>
      <c r="F10" s="245"/>
      <c r="G10" s="129">
        <v>0</v>
      </c>
      <c r="H10" s="245"/>
      <c r="I10" s="234">
        <v>0</v>
      </c>
      <c r="J10" s="183"/>
      <c r="L10" s="183"/>
      <c r="M10" s="249">
        <v>299304512</v>
      </c>
      <c r="N10" s="244"/>
      <c r="O10" s="234">
        <v>0</v>
      </c>
      <c r="P10" s="245"/>
      <c r="Q10" s="234">
        <v>-3195805484</v>
      </c>
      <c r="R10" s="245"/>
      <c r="S10" s="234">
        <v>-2896500972</v>
      </c>
      <c r="T10" s="129"/>
      <c r="U10" s="318"/>
      <c r="V10" s="243"/>
      <c r="W10" s="246"/>
      <c r="X10" s="247"/>
      <c r="Y10" s="248"/>
      <c r="Z10" s="55"/>
      <c r="AA10" s="56"/>
      <c r="AB10" s="55"/>
      <c r="AC10" s="53"/>
      <c r="AD10" s="55"/>
      <c r="AE10" s="56"/>
      <c r="AF10" s="55"/>
      <c r="AG10" s="56"/>
      <c r="AH10" s="55"/>
      <c r="AI10" s="56"/>
      <c r="AJ10" s="55"/>
      <c r="AK10" s="56"/>
      <c r="AL10" s="56"/>
    </row>
    <row r="11" spans="1:38" s="54" customFormat="1" ht="30" customHeight="1">
      <c r="A11" s="103" t="s">
        <v>179</v>
      </c>
      <c r="B11" s="103"/>
      <c r="C11" s="129">
        <v>0</v>
      </c>
      <c r="D11" s="244"/>
      <c r="E11" s="234">
        <v>0</v>
      </c>
      <c r="F11" s="245"/>
      <c r="G11" s="129">
        <v>0</v>
      </c>
      <c r="H11" s="245"/>
      <c r="I11" s="234">
        <v>0</v>
      </c>
      <c r="J11" s="183"/>
      <c r="K11" s="302"/>
      <c r="L11" s="183"/>
      <c r="M11" s="249">
        <v>350760437</v>
      </c>
      <c r="N11" s="244"/>
      <c r="O11" s="234">
        <v>0</v>
      </c>
      <c r="P11" s="245"/>
      <c r="Q11" s="129">
        <v>8283497884</v>
      </c>
      <c r="R11" s="245"/>
      <c r="S11" s="234">
        <v>8634258321</v>
      </c>
      <c r="T11" s="129"/>
      <c r="U11" s="318"/>
      <c r="V11" s="243"/>
      <c r="W11" s="246"/>
      <c r="X11" s="247"/>
      <c r="Y11" s="248"/>
      <c r="Z11" s="55"/>
      <c r="AA11" s="56"/>
      <c r="AB11" s="55"/>
      <c r="AC11" s="53"/>
      <c r="AD11" s="55"/>
      <c r="AE11" s="56"/>
      <c r="AF11" s="55"/>
      <c r="AG11" s="56"/>
      <c r="AH11" s="55"/>
      <c r="AI11" s="56"/>
      <c r="AJ11" s="55"/>
      <c r="AK11" s="56"/>
      <c r="AL11" s="56"/>
    </row>
    <row r="12" spans="1:38" s="54" customFormat="1" ht="30" customHeight="1">
      <c r="A12" s="103" t="s">
        <v>172</v>
      </c>
      <c r="B12" s="58"/>
      <c r="C12" s="129">
        <v>2526480</v>
      </c>
      <c r="D12" s="244"/>
      <c r="E12" s="238">
        <v>4945165</v>
      </c>
      <c r="F12" s="245"/>
      <c r="G12" s="129">
        <v>0</v>
      </c>
      <c r="H12" s="245"/>
      <c r="I12" s="238">
        <v>7471645</v>
      </c>
      <c r="J12" s="183"/>
      <c r="K12" s="302"/>
      <c r="L12" s="183"/>
      <c r="M12" s="249">
        <v>2526480</v>
      </c>
      <c r="N12" s="244"/>
      <c r="O12" s="234">
        <v>3585358</v>
      </c>
      <c r="P12" s="245"/>
      <c r="Q12" s="129">
        <v>0</v>
      </c>
      <c r="R12" s="245"/>
      <c r="S12" s="234">
        <v>6111838</v>
      </c>
      <c r="T12" s="129"/>
      <c r="U12" s="302"/>
      <c r="V12" s="243"/>
      <c r="W12" s="246"/>
      <c r="X12" s="247"/>
      <c r="Y12" s="248"/>
      <c r="Z12" s="55"/>
      <c r="AA12" s="56"/>
      <c r="AB12" s="55"/>
      <c r="AC12" s="53"/>
      <c r="AD12" s="55"/>
      <c r="AE12" s="56"/>
      <c r="AF12" s="55"/>
      <c r="AG12" s="56"/>
      <c r="AH12" s="55"/>
      <c r="AI12" s="56"/>
      <c r="AJ12" s="55"/>
      <c r="AK12" s="56"/>
      <c r="AL12" s="56"/>
    </row>
    <row r="13" spans="1:38" s="54" customFormat="1" ht="30" customHeight="1">
      <c r="A13" s="103" t="s">
        <v>264</v>
      </c>
      <c r="B13" s="58"/>
      <c r="C13" s="129">
        <v>0</v>
      </c>
      <c r="D13" s="244"/>
      <c r="E13" s="238">
        <v>-2294162164</v>
      </c>
      <c r="F13" s="245"/>
      <c r="G13" s="129">
        <v>0</v>
      </c>
      <c r="H13" s="245"/>
      <c r="I13" s="238">
        <v>-2294162164</v>
      </c>
      <c r="J13" s="183"/>
      <c r="K13" s="302"/>
      <c r="L13" s="183"/>
      <c r="M13" s="249">
        <v>0</v>
      </c>
      <c r="N13" s="244"/>
      <c r="O13" s="234">
        <v>-623373274</v>
      </c>
      <c r="P13" s="245"/>
      <c r="Q13" s="129">
        <v>0</v>
      </c>
      <c r="R13" s="245"/>
      <c r="S13" s="234">
        <v>-623373274</v>
      </c>
      <c r="T13" s="129"/>
      <c r="U13" s="302"/>
      <c r="V13" s="243"/>
      <c r="W13" s="246"/>
      <c r="X13" s="247"/>
      <c r="Y13" s="248"/>
      <c r="Z13" s="55"/>
      <c r="AA13" s="56"/>
      <c r="AB13" s="55"/>
      <c r="AC13" s="53"/>
      <c r="AD13" s="55"/>
      <c r="AE13" s="56"/>
      <c r="AF13" s="55"/>
      <c r="AG13" s="56"/>
      <c r="AH13" s="55"/>
      <c r="AI13" s="56"/>
      <c r="AJ13" s="55"/>
      <c r="AK13" s="56"/>
      <c r="AL13" s="56"/>
    </row>
    <row r="14" spans="1:38" s="54" customFormat="1" ht="30" customHeight="1">
      <c r="A14" s="103" t="s">
        <v>275</v>
      </c>
      <c r="B14" s="58"/>
      <c r="C14" s="129">
        <v>0</v>
      </c>
      <c r="D14" s="244"/>
      <c r="E14" s="238">
        <v>3885217275</v>
      </c>
      <c r="F14" s="245"/>
      <c r="G14" s="238">
        <v>0</v>
      </c>
      <c r="H14" s="245"/>
      <c r="I14" s="238">
        <v>3885217275</v>
      </c>
      <c r="J14" s="183"/>
      <c r="K14" s="302"/>
      <c r="L14" s="183"/>
      <c r="M14" s="249">
        <v>0</v>
      </c>
      <c r="N14" s="244"/>
      <c r="O14" s="234">
        <v>3885217275</v>
      </c>
      <c r="P14" s="245"/>
      <c r="Q14" s="238">
        <v>0</v>
      </c>
      <c r="R14" s="245"/>
      <c r="S14" s="234">
        <v>3885217275</v>
      </c>
      <c r="T14" s="129"/>
      <c r="U14" s="318"/>
      <c r="V14" s="243"/>
      <c r="W14" s="246"/>
      <c r="X14" s="247"/>
      <c r="Y14" s="248"/>
      <c r="Z14" s="55"/>
      <c r="AA14" s="56"/>
      <c r="AB14" s="55"/>
      <c r="AC14" s="53"/>
      <c r="AD14" s="55"/>
      <c r="AE14" s="56"/>
      <c r="AF14" s="55"/>
      <c r="AG14" s="56"/>
      <c r="AH14" s="55"/>
      <c r="AI14" s="56"/>
      <c r="AJ14" s="55"/>
      <c r="AK14" s="56"/>
      <c r="AL14" s="56"/>
    </row>
    <row r="15" spans="1:38" s="54" customFormat="1" ht="30" customHeight="1">
      <c r="A15" s="103" t="s">
        <v>274</v>
      </c>
      <c r="B15" s="58"/>
      <c r="C15" s="129">
        <v>0</v>
      </c>
      <c r="D15" s="244"/>
      <c r="E15" s="238">
        <v>6551885327</v>
      </c>
      <c r="F15" s="245"/>
      <c r="G15" s="129">
        <v>0</v>
      </c>
      <c r="H15" s="245"/>
      <c r="I15" s="238">
        <v>6551885327</v>
      </c>
      <c r="J15" s="183"/>
      <c r="K15" s="302"/>
      <c r="L15" s="183"/>
      <c r="M15" s="249">
        <v>0</v>
      </c>
      <c r="N15" s="244"/>
      <c r="O15" s="234">
        <v>6551885327</v>
      </c>
      <c r="P15" s="245"/>
      <c r="Q15" s="129">
        <v>0</v>
      </c>
      <c r="R15" s="245"/>
      <c r="S15" s="234">
        <v>6551885327</v>
      </c>
      <c r="T15" s="129"/>
      <c r="U15" s="302"/>
      <c r="V15" s="243"/>
      <c r="W15" s="246"/>
      <c r="X15" s="247"/>
      <c r="Y15" s="248"/>
      <c r="Z15" s="55"/>
      <c r="AA15" s="56"/>
      <c r="AB15" s="55"/>
      <c r="AC15" s="53"/>
      <c r="AD15" s="55"/>
      <c r="AE15" s="56"/>
      <c r="AF15" s="55"/>
      <c r="AG15" s="56"/>
      <c r="AH15" s="55"/>
      <c r="AI15" s="56"/>
      <c r="AJ15" s="55"/>
      <c r="AK15" s="56"/>
      <c r="AL15" s="56"/>
    </row>
    <row r="16" spans="1:38" ht="30" customHeight="1" thickBot="1">
      <c r="A16" s="11" t="s">
        <v>12</v>
      </c>
      <c r="B16"/>
      <c r="C16" s="191">
        <f>SUM(C8:C15)</f>
        <v>2526480</v>
      </c>
      <c r="D16" s="194"/>
      <c r="E16" s="176">
        <f>SUM(E8:E15)</f>
        <v>11148381022</v>
      </c>
      <c r="F16" s="228"/>
      <c r="G16" s="176">
        <f>SUM(G8:G15)</f>
        <v>-5173</v>
      </c>
      <c r="H16" s="228"/>
      <c r="I16" s="176">
        <f>SUM(I8:I15)</f>
        <v>11150902329</v>
      </c>
      <c r="J16" s="175"/>
      <c r="K16" s="256"/>
      <c r="L16" s="175"/>
      <c r="M16" s="191">
        <f>SUM(M8:M15)</f>
        <v>779339753</v>
      </c>
      <c r="N16" s="195"/>
      <c r="O16" s="176">
        <f>SUM(O8:O15)</f>
        <v>16595743884</v>
      </c>
      <c r="P16" s="265"/>
      <c r="Q16" s="176">
        <f>SUM(Q8:Q15)</f>
        <v>6622972159</v>
      </c>
      <c r="R16" s="265"/>
      <c r="S16" s="176">
        <f>SUM(S8:S15)</f>
        <v>23998055796</v>
      </c>
      <c r="T16" s="266"/>
      <c r="U16" s="256"/>
      <c r="V16" s="143">
        <v>-1.38</v>
      </c>
      <c r="W16" s="129"/>
      <c r="X16" s="130"/>
      <c r="Y16" s="56"/>
      <c r="Z16" s="55"/>
      <c r="AA16" s="56"/>
      <c r="AB16" s="55"/>
      <c r="AC16" s="53"/>
      <c r="AD16" s="55"/>
      <c r="AE16" s="56"/>
      <c r="AF16" s="55"/>
      <c r="AG16" s="56"/>
      <c r="AH16" s="55"/>
      <c r="AI16" s="56"/>
      <c r="AJ16" s="55"/>
      <c r="AK16" s="380"/>
      <c r="AL16" s="380"/>
    </row>
    <row r="17" spans="17:38" ht="30" customHeight="1" thickTop="1">
      <c r="Q17" s="227"/>
      <c r="W17" s="129"/>
      <c r="X17" s="130"/>
      <c r="Y17" s="56"/>
      <c r="Z17" s="55"/>
      <c r="AA17" s="56"/>
      <c r="AB17" s="55"/>
      <c r="AC17" s="380"/>
      <c r="AD17" s="380"/>
      <c r="AE17" s="56"/>
      <c r="AF17" s="55"/>
      <c r="AG17" s="56"/>
      <c r="AH17" s="55"/>
      <c r="AI17" s="56"/>
      <c r="AJ17" s="55"/>
      <c r="AK17" s="380"/>
      <c r="AL17" s="380"/>
    </row>
    <row r="18" spans="17:38" ht="30" customHeight="1">
      <c r="W18" s="129"/>
      <c r="X18" s="130"/>
      <c r="Y18" s="56"/>
      <c r="Z18" s="55"/>
      <c r="AA18" s="56"/>
      <c r="AB18" s="55"/>
      <c r="AC18" s="380"/>
      <c r="AD18" s="380"/>
      <c r="AE18" s="56"/>
      <c r="AF18" s="55"/>
      <c r="AG18" s="56"/>
      <c r="AH18" s="55"/>
      <c r="AI18" s="56"/>
      <c r="AJ18" s="55"/>
      <c r="AK18" s="380"/>
      <c r="AL18" s="380"/>
    </row>
    <row r="19" spans="17:38" ht="30" customHeight="1">
      <c r="W19" s="129"/>
      <c r="X19" s="130"/>
      <c r="Y19" s="56"/>
      <c r="Z19" s="55"/>
      <c r="AA19" s="56"/>
      <c r="AB19" s="55"/>
      <c r="AC19" s="53"/>
      <c r="AD19" s="55"/>
      <c r="AE19" s="56"/>
      <c r="AF19" s="55"/>
      <c r="AG19" s="56"/>
      <c r="AH19" s="55"/>
      <c r="AI19" s="56"/>
      <c r="AJ19" s="55"/>
      <c r="AK19" s="380"/>
      <c r="AL19" s="380"/>
    </row>
    <row r="20" spans="17:38" ht="30" customHeight="1">
      <c r="W20" s="129"/>
      <c r="X20" s="130"/>
      <c r="Y20" s="56"/>
      <c r="Z20" s="55"/>
      <c r="AA20" s="56"/>
      <c r="AB20" s="55"/>
      <c r="AC20" s="53"/>
      <c r="AD20" s="55"/>
      <c r="AE20" s="56"/>
      <c r="AF20" s="55"/>
      <c r="AG20" s="56"/>
      <c r="AH20" s="55"/>
      <c r="AI20" s="56"/>
      <c r="AJ20" s="55"/>
      <c r="AK20" s="380"/>
      <c r="AL20" s="380"/>
    </row>
    <row r="21" spans="17:38" ht="30" customHeight="1">
      <c r="W21" s="129"/>
      <c r="X21" s="130"/>
      <c r="Y21" s="56"/>
      <c r="Z21" s="55"/>
      <c r="AA21" s="56"/>
      <c r="AB21" s="55"/>
      <c r="AC21" s="57"/>
      <c r="AD21" s="55"/>
      <c r="AE21" s="56"/>
      <c r="AF21" s="55"/>
      <c r="AG21" s="56"/>
      <c r="AH21" s="55"/>
      <c r="AI21" s="56"/>
      <c r="AJ21" s="55"/>
      <c r="AK21" s="381"/>
      <c r="AL21" s="381"/>
    </row>
    <row r="22" spans="17:38" ht="30" customHeight="1">
      <c r="W22" s="70"/>
      <c r="X22" s="131"/>
      <c r="Y22" s="70"/>
      <c r="Z22" s="58"/>
      <c r="AA22" s="70"/>
      <c r="AB22" s="58"/>
      <c r="AC22" s="70"/>
      <c r="AD22" s="58"/>
      <c r="AE22" s="70"/>
      <c r="AF22" s="58"/>
      <c r="AG22" s="70"/>
      <c r="AH22" s="58"/>
      <c r="AI22" s="70"/>
      <c r="AJ22" s="58"/>
      <c r="AK22" s="382"/>
      <c r="AL22" s="382"/>
    </row>
  </sheetData>
  <mergeCells count="23">
    <mergeCell ref="AK20:AL20"/>
    <mergeCell ref="AK21:AL21"/>
    <mergeCell ref="AK22:AL22"/>
    <mergeCell ref="AK16:AL16"/>
    <mergeCell ref="I6:K6"/>
    <mergeCell ref="S6:U6"/>
    <mergeCell ref="O6:O7"/>
    <mergeCell ref="Q6:Q7"/>
    <mergeCell ref="AC18:AD18"/>
    <mergeCell ref="AK18:AL18"/>
    <mergeCell ref="AC17:AD17"/>
    <mergeCell ref="AK17:AL17"/>
    <mergeCell ref="AK19:AL19"/>
    <mergeCell ref="G6:G7"/>
    <mergeCell ref="E6:E7"/>
    <mergeCell ref="C6:C7"/>
    <mergeCell ref="A1:U1"/>
    <mergeCell ref="A2:U2"/>
    <mergeCell ref="A3:U3"/>
    <mergeCell ref="C5:K5"/>
    <mergeCell ref="M5:U5"/>
    <mergeCell ref="A4:U4"/>
    <mergeCell ref="M6:M7"/>
  </mergeCells>
  <pageMargins left="0.39" right="0.39" top="0.39" bottom="0.39" header="0" footer="0"/>
  <pageSetup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1869B"/>
    <pageSetUpPr fitToPage="1"/>
  </sheetPr>
  <dimension ref="A1:W64"/>
  <sheetViews>
    <sheetView rightToLeft="1" view="pageBreakPreview" topLeftCell="A49" zoomScale="90" zoomScaleNormal="100" zoomScaleSheetLayoutView="90" workbookViewId="0">
      <selection activeCell="W7" sqref="W7"/>
    </sheetView>
  </sheetViews>
  <sheetFormatPr defaultColWidth="9.140625" defaultRowHeight="30" customHeight="1"/>
  <cols>
    <col min="1" max="1" width="37.140625" style="54" bestFit="1" customWidth="1"/>
    <col min="2" max="2" width="1.28515625" style="54" customWidth="1"/>
    <col min="3" max="3" width="16.5703125" style="76" customWidth="1"/>
    <col min="4" max="4" width="0.7109375" style="54" customWidth="1"/>
    <col min="5" max="5" width="17.7109375" style="223" customWidth="1"/>
    <col min="6" max="6" width="1.28515625" style="156" customWidth="1"/>
    <col min="7" max="7" width="17" style="220" customWidth="1"/>
    <col min="8" max="8" width="1.28515625" style="220" customWidth="1"/>
    <col min="9" max="9" width="22.28515625" style="220" bestFit="1" customWidth="1"/>
    <col min="10" max="10" width="1.28515625" style="54" customWidth="1"/>
    <col min="11" max="11" width="12.28515625" style="257" customWidth="1"/>
    <col min="12" max="12" width="0.7109375" style="257" customWidth="1"/>
    <col min="13" max="13" width="15.85546875" style="257" customWidth="1"/>
    <col min="14" max="14" width="0.7109375" style="54" customWidth="1"/>
    <col min="15" max="15" width="18.5703125" style="207" bestFit="1" customWidth="1"/>
    <col min="16" max="16" width="1.28515625" style="207" customWidth="1"/>
    <col min="17" max="17" width="18.42578125" style="207" bestFit="1" customWidth="1"/>
    <col min="18" max="18" width="1.28515625" style="207" customWidth="1"/>
    <col min="19" max="19" width="18.7109375" style="207" bestFit="1" customWidth="1"/>
    <col min="20" max="20" width="16.85546875" style="252" customWidth="1"/>
    <col min="21" max="21" width="0.28515625" style="54" customWidth="1"/>
    <col min="22" max="22" width="24.85546875" style="95" bestFit="1" customWidth="1"/>
    <col min="23" max="23" width="18.7109375" style="235" customWidth="1"/>
    <col min="24" max="16384" width="9.140625" style="54"/>
  </cols>
  <sheetData>
    <row r="1" spans="1:23" ht="30" customHeight="1">
      <c r="A1" s="321" t="s">
        <v>0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</row>
    <row r="2" spans="1:23" ht="30" customHeight="1">
      <c r="A2" s="321" t="s">
        <v>58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</row>
    <row r="3" spans="1:23" ht="30" customHeight="1">
      <c r="A3" s="321" t="s">
        <v>347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</row>
    <row r="4" spans="1:23" s="86" customFormat="1" ht="30" customHeight="1">
      <c r="A4" s="322" t="s">
        <v>121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V4" s="236"/>
      <c r="W4" s="237"/>
    </row>
    <row r="5" spans="1:23" ht="24" customHeight="1">
      <c r="E5" s="324" t="s">
        <v>69</v>
      </c>
      <c r="F5" s="324"/>
      <c r="G5" s="324"/>
      <c r="H5" s="324"/>
      <c r="I5" s="324"/>
      <c r="J5" s="324"/>
      <c r="K5" s="324"/>
      <c r="L5" s="147"/>
      <c r="M5" s="147"/>
      <c r="O5" s="325" t="str">
        <f>'درآمد سرمایه گذاری در سهام'!$M$5</f>
        <v>از ابتدای سال مالی تا پایان ماه</v>
      </c>
      <c r="P5" s="325"/>
      <c r="Q5" s="325"/>
      <c r="R5" s="325"/>
      <c r="S5" s="325"/>
      <c r="T5" s="325"/>
    </row>
    <row r="6" spans="1:23" ht="24" customHeight="1">
      <c r="C6" s="330" t="s">
        <v>156</v>
      </c>
      <c r="D6" s="278"/>
      <c r="E6" s="326" t="s">
        <v>72</v>
      </c>
      <c r="F6" s="190"/>
      <c r="G6" s="328" t="s">
        <v>73</v>
      </c>
      <c r="H6" s="219"/>
      <c r="I6" s="323" t="s">
        <v>12</v>
      </c>
      <c r="J6" s="323"/>
      <c r="K6" s="323"/>
      <c r="L6" s="147"/>
      <c r="M6" s="332" t="s">
        <v>156</v>
      </c>
      <c r="N6" s="278"/>
      <c r="O6" s="328" t="s">
        <v>72</v>
      </c>
      <c r="P6" s="224"/>
      <c r="Q6" s="328" t="s">
        <v>73</v>
      </c>
      <c r="R6" s="224"/>
      <c r="S6" s="323" t="s">
        <v>12</v>
      </c>
      <c r="T6" s="323"/>
    </row>
    <row r="7" spans="1:23" ht="38.25" customHeight="1">
      <c r="A7" s="60" t="s">
        <v>26</v>
      </c>
      <c r="C7" s="331"/>
      <c r="E7" s="327"/>
      <c r="G7" s="329"/>
      <c r="I7" s="221" t="s">
        <v>55</v>
      </c>
      <c r="J7" s="78"/>
      <c r="K7" s="253" t="s">
        <v>61</v>
      </c>
      <c r="L7" s="279"/>
      <c r="M7" s="333"/>
      <c r="O7" s="329"/>
      <c r="Q7" s="329"/>
      <c r="S7" s="221" t="s">
        <v>55</v>
      </c>
      <c r="T7" s="251" t="s">
        <v>61</v>
      </c>
    </row>
    <row r="8" spans="1:23" ht="30" customHeight="1">
      <c r="A8" s="315" t="s">
        <v>257</v>
      </c>
      <c r="B8" s="315"/>
      <c r="C8" s="308">
        <v>0</v>
      </c>
      <c r="D8" s="231"/>
      <c r="E8" s="319">
        <v>-357186907</v>
      </c>
      <c r="F8" s="239"/>
      <c r="G8" s="319">
        <v>824510423</v>
      </c>
      <c r="H8" s="238"/>
      <c r="I8" s="319">
        <v>467323516</v>
      </c>
      <c r="J8" s="240"/>
      <c r="K8" s="254"/>
      <c r="L8" s="267"/>
      <c r="M8" s="238">
        <v>0</v>
      </c>
      <c r="N8" s="241"/>
      <c r="O8" s="319">
        <v>13670658</v>
      </c>
      <c r="P8" s="239"/>
      <c r="Q8" s="319">
        <v>805123641</v>
      </c>
      <c r="R8" s="238"/>
      <c r="S8" s="319">
        <v>818794299</v>
      </c>
      <c r="T8" s="254"/>
      <c r="U8" s="241"/>
      <c r="W8" s="242"/>
    </row>
    <row r="9" spans="1:23" ht="30" customHeight="1">
      <c r="A9" s="315" t="s">
        <v>253</v>
      </c>
      <c r="B9" s="315"/>
      <c r="C9" s="308">
        <v>0</v>
      </c>
      <c r="D9" s="231"/>
      <c r="E9" s="319">
        <v>16713544086</v>
      </c>
      <c r="F9" s="239"/>
      <c r="G9" s="319">
        <v>910714473</v>
      </c>
      <c r="H9" s="238"/>
      <c r="I9" s="319">
        <v>17624258559</v>
      </c>
      <c r="J9" s="240"/>
      <c r="K9" s="254"/>
      <c r="L9" s="267"/>
      <c r="M9" s="238">
        <v>0</v>
      </c>
      <c r="N9" s="241"/>
      <c r="O9" s="319">
        <v>17031990683</v>
      </c>
      <c r="P9" s="239"/>
      <c r="Q9" s="319">
        <v>965372461</v>
      </c>
      <c r="R9" s="238"/>
      <c r="S9" s="319">
        <v>17997363144</v>
      </c>
      <c r="T9" s="254"/>
      <c r="U9" s="241"/>
      <c r="W9" s="242"/>
    </row>
    <row r="10" spans="1:23" ht="30" customHeight="1">
      <c r="A10" s="315" t="s">
        <v>245</v>
      </c>
      <c r="B10" s="315"/>
      <c r="C10" s="308">
        <v>0</v>
      </c>
      <c r="D10" s="231"/>
      <c r="E10" s="319">
        <v>-162503653</v>
      </c>
      <c r="F10" s="239"/>
      <c r="G10" s="319">
        <v>699934997</v>
      </c>
      <c r="H10" s="238"/>
      <c r="I10" s="319">
        <v>537431344</v>
      </c>
      <c r="J10" s="254"/>
      <c r="K10" s="254"/>
      <c r="L10" s="267"/>
      <c r="M10" s="238">
        <v>0</v>
      </c>
      <c r="N10" s="241"/>
      <c r="O10" s="319">
        <v>-15086204</v>
      </c>
      <c r="P10" s="239"/>
      <c r="Q10" s="319">
        <v>821200579</v>
      </c>
      <c r="R10" s="238"/>
      <c r="S10" s="319">
        <v>806114375</v>
      </c>
      <c r="T10" s="254"/>
      <c r="U10" s="241"/>
      <c r="W10" s="242"/>
    </row>
    <row r="11" spans="1:23" ht="30" customHeight="1">
      <c r="A11" s="315" t="s">
        <v>247</v>
      </c>
      <c r="B11" s="315"/>
      <c r="C11" s="308">
        <v>0</v>
      </c>
      <c r="D11" s="231"/>
      <c r="E11" s="319">
        <v>-304761534</v>
      </c>
      <c r="F11" s="239"/>
      <c r="G11" s="319">
        <v>695022932</v>
      </c>
      <c r="H11" s="238"/>
      <c r="I11" s="319">
        <v>390261398</v>
      </c>
      <c r="J11" s="254"/>
      <c r="K11" s="254"/>
      <c r="L11" s="254"/>
      <c r="M11" s="238">
        <v>0</v>
      </c>
      <c r="N11" s="241"/>
      <c r="O11" s="319">
        <v>-2429899</v>
      </c>
      <c r="P11" s="239"/>
      <c r="Q11" s="319">
        <v>1144709409</v>
      </c>
      <c r="R11" s="238"/>
      <c r="S11" s="319">
        <v>1142279510</v>
      </c>
      <c r="T11" s="258"/>
      <c r="U11" s="241"/>
      <c r="W11" s="242"/>
    </row>
    <row r="12" spans="1:23" ht="30" customHeight="1">
      <c r="A12" s="315" t="s">
        <v>231</v>
      </c>
      <c r="B12" s="315"/>
      <c r="C12" s="308">
        <v>0</v>
      </c>
      <c r="D12" s="231"/>
      <c r="E12" s="319">
        <v>-7392548168</v>
      </c>
      <c r="F12" s="239"/>
      <c r="G12" s="319">
        <v>14648560871</v>
      </c>
      <c r="H12" s="238"/>
      <c r="I12" s="319">
        <v>7256012703</v>
      </c>
      <c r="J12" s="254"/>
      <c r="K12" s="254"/>
      <c r="L12" s="267"/>
      <c r="M12" s="238">
        <v>0</v>
      </c>
      <c r="N12" s="241"/>
      <c r="O12" s="319">
        <v>2465463909</v>
      </c>
      <c r="P12" s="239"/>
      <c r="Q12" s="319">
        <v>14648560871</v>
      </c>
      <c r="R12" s="238"/>
      <c r="S12" s="319">
        <v>17114024780</v>
      </c>
      <c r="T12" s="258"/>
      <c r="U12" s="241"/>
      <c r="W12" s="242"/>
    </row>
    <row r="13" spans="1:23" ht="30" customHeight="1">
      <c r="A13" s="315" t="s">
        <v>169</v>
      </c>
      <c r="B13" s="315"/>
      <c r="C13" s="308">
        <v>0</v>
      </c>
      <c r="D13" s="231"/>
      <c r="E13" s="319">
        <v>20084972322</v>
      </c>
      <c r="F13" s="239"/>
      <c r="G13" s="319">
        <v>1844541619</v>
      </c>
      <c r="H13" s="238"/>
      <c r="I13" s="319">
        <v>21929513941</v>
      </c>
      <c r="J13" s="254"/>
      <c r="K13" s="254"/>
      <c r="L13" s="267"/>
      <c r="M13" s="238">
        <v>0</v>
      </c>
      <c r="N13" s="241"/>
      <c r="O13" s="319">
        <v>65104873819</v>
      </c>
      <c r="P13" s="239"/>
      <c r="Q13" s="319">
        <v>2217427658</v>
      </c>
      <c r="R13" s="238"/>
      <c r="S13" s="319">
        <v>67322301477</v>
      </c>
      <c r="T13" s="258"/>
      <c r="U13" s="241"/>
      <c r="W13" s="242"/>
    </row>
    <row r="14" spans="1:23" ht="30" customHeight="1">
      <c r="A14" s="315" t="s">
        <v>246</v>
      </c>
      <c r="B14" s="315"/>
      <c r="C14" s="308">
        <v>0</v>
      </c>
      <c r="D14" s="231"/>
      <c r="E14" s="319">
        <v>-3103123262</v>
      </c>
      <c r="F14" s="239"/>
      <c r="G14" s="319">
        <v>7411746531</v>
      </c>
      <c r="H14" s="238"/>
      <c r="I14" s="319">
        <v>4308623269</v>
      </c>
      <c r="J14" s="254"/>
      <c r="K14" s="254"/>
      <c r="L14" s="267"/>
      <c r="M14" s="238">
        <v>0</v>
      </c>
      <c r="N14" s="241"/>
      <c r="O14" s="319">
        <v>-38426134</v>
      </c>
      <c r="P14" s="239"/>
      <c r="Q14" s="319">
        <v>8785463288</v>
      </c>
      <c r="R14" s="238"/>
      <c r="S14" s="319">
        <v>8747037154</v>
      </c>
      <c r="T14" s="258"/>
      <c r="U14" s="241"/>
      <c r="W14" s="242"/>
    </row>
    <row r="15" spans="1:23" ht="30" customHeight="1">
      <c r="A15" s="315" t="s">
        <v>254</v>
      </c>
      <c r="B15" s="315"/>
      <c r="C15" s="308">
        <v>0</v>
      </c>
      <c r="D15" s="231"/>
      <c r="E15" s="319">
        <v>-196648523</v>
      </c>
      <c r="F15" s="239"/>
      <c r="G15" s="319">
        <v>941727537</v>
      </c>
      <c r="H15" s="238"/>
      <c r="I15" s="319">
        <v>745079014</v>
      </c>
      <c r="J15" s="254"/>
      <c r="K15" s="254"/>
      <c r="L15" s="267"/>
      <c r="M15" s="238">
        <v>0</v>
      </c>
      <c r="N15" s="241"/>
      <c r="O15" s="319">
        <v>-14228717</v>
      </c>
      <c r="P15" s="239"/>
      <c r="Q15" s="319">
        <v>1056898002</v>
      </c>
      <c r="R15" s="238"/>
      <c r="S15" s="319">
        <v>1042669285</v>
      </c>
      <c r="T15" s="258"/>
      <c r="U15" s="241"/>
      <c r="W15" s="242"/>
    </row>
    <row r="16" spans="1:23" ht="30" customHeight="1">
      <c r="A16" s="315" t="s">
        <v>244</v>
      </c>
      <c r="B16" s="315"/>
      <c r="C16" s="308">
        <v>0</v>
      </c>
      <c r="D16" s="231"/>
      <c r="E16" s="319">
        <v>-29834007</v>
      </c>
      <c r="F16" s="239"/>
      <c r="G16" s="319">
        <v>293409820</v>
      </c>
      <c r="H16" s="238"/>
      <c r="I16" s="319">
        <v>263575813</v>
      </c>
      <c r="J16" s="254"/>
      <c r="K16" s="254"/>
      <c r="L16" s="267"/>
      <c r="M16" s="238">
        <v>0</v>
      </c>
      <c r="N16" s="241"/>
      <c r="O16" s="319">
        <v>10983638</v>
      </c>
      <c r="P16" s="239"/>
      <c r="Q16" s="319">
        <v>344453323</v>
      </c>
      <c r="R16" s="238"/>
      <c r="S16" s="319">
        <v>355436961</v>
      </c>
      <c r="T16" s="258"/>
      <c r="U16" s="241"/>
      <c r="W16" s="242"/>
    </row>
    <row r="17" spans="1:23" ht="30" customHeight="1">
      <c r="A17" s="315" t="s">
        <v>218</v>
      </c>
      <c r="B17" s="315"/>
      <c r="C17" s="308">
        <v>0</v>
      </c>
      <c r="D17" s="231"/>
      <c r="E17" s="319">
        <v>3052234791</v>
      </c>
      <c r="F17" s="239"/>
      <c r="G17" s="319">
        <v>648771071</v>
      </c>
      <c r="H17" s="238"/>
      <c r="I17" s="319">
        <v>3701005862</v>
      </c>
      <c r="J17" s="254"/>
      <c r="K17" s="254"/>
      <c r="L17" s="267"/>
      <c r="M17" s="238">
        <v>0</v>
      </c>
      <c r="N17" s="241"/>
      <c r="O17" s="319">
        <v>4744397249</v>
      </c>
      <c r="P17" s="239"/>
      <c r="Q17" s="319">
        <v>487066110</v>
      </c>
      <c r="R17" s="238"/>
      <c r="S17" s="319">
        <v>5231463359</v>
      </c>
      <c r="T17" s="258"/>
      <c r="U17" s="241"/>
      <c r="W17" s="242"/>
    </row>
    <row r="18" spans="1:23" ht="30" customHeight="1">
      <c r="A18" s="315" t="s">
        <v>168</v>
      </c>
      <c r="B18" s="315"/>
      <c r="C18" s="308">
        <v>0</v>
      </c>
      <c r="D18" s="231"/>
      <c r="E18" s="319">
        <v>-28140658</v>
      </c>
      <c r="F18" s="239"/>
      <c r="G18" s="319">
        <v>147299904</v>
      </c>
      <c r="H18" s="238"/>
      <c r="I18" s="319">
        <v>119159246</v>
      </c>
      <c r="J18" s="254"/>
      <c r="K18" s="254"/>
      <c r="L18" s="267"/>
      <c r="M18" s="238">
        <v>0</v>
      </c>
      <c r="N18" s="241"/>
      <c r="O18" s="319">
        <v>-3540745</v>
      </c>
      <c r="P18" s="239"/>
      <c r="Q18" s="319">
        <v>303947862</v>
      </c>
      <c r="R18" s="238"/>
      <c r="S18" s="319">
        <v>300407117</v>
      </c>
      <c r="T18" s="258"/>
      <c r="U18" s="241"/>
      <c r="W18" s="242"/>
    </row>
    <row r="19" spans="1:23" ht="30" customHeight="1">
      <c r="A19" s="315" t="s">
        <v>255</v>
      </c>
      <c r="B19" s="315"/>
      <c r="C19" s="308">
        <v>0</v>
      </c>
      <c r="D19" s="231"/>
      <c r="E19" s="319">
        <v>-142226336</v>
      </c>
      <c r="F19" s="239"/>
      <c r="G19" s="319">
        <v>371182513</v>
      </c>
      <c r="H19" s="238"/>
      <c r="I19" s="319">
        <v>228956177</v>
      </c>
      <c r="J19" s="254"/>
      <c r="K19" s="254"/>
      <c r="L19" s="267"/>
      <c r="M19" s="238">
        <v>0</v>
      </c>
      <c r="N19" s="241"/>
      <c r="O19" s="319">
        <v>6983892</v>
      </c>
      <c r="P19" s="239"/>
      <c r="Q19" s="319">
        <v>443488892</v>
      </c>
      <c r="R19" s="238"/>
      <c r="S19" s="319">
        <v>450472784</v>
      </c>
      <c r="T19" s="258"/>
      <c r="U19" s="241"/>
      <c r="W19" s="242"/>
    </row>
    <row r="20" spans="1:23" ht="30" customHeight="1">
      <c r="A20" s="315" t="s">
        <v>259</v>
      </c>
      <c r="B20" s="315"/>
      <c r="C20" s="308">
        <v>0</v>
      </c>
      <c r="D20" s="231"/>
      <c r="E20" s="319">
        <v>-47296120</v>
      </c>
      <c r="F20" s="239"/>
      <c r="G20" s="319">
        <v>401252409</v>
      </c>
      <c r="H20" s="238"/>
      <c r="I20" s="319">
        <v>353956289</v>
      </c>
      <c r="J20" s="254"/>
      <c r="K20" s="254"/>
      <c r="L20" s="267"/>
      <c r="M20" s="238">
        <v>0</v>
      </c>
      <c r="N20" s="241"/>
      <c r="O20" s="319">
        <v>5686043</v>
      </c>
      <c r="P20" s="239"/>
      <c r="Q20" s="319">
        <v>480187160</v>
      </c>
      <c r="R20" s="238"/>
      <c r="S20" s="319">
        <v>485873203</v>
      </c>
      <c r="T20" s="258"/>
      <c r="U20" s="241"/>
      <c r="W20" s="242"/>
    </row>
    <row r="21" spans="1:23" ht="30" customHeight="1">
      <c r="A21" s="315" t="s">
        <v>297</v>
      </c>
      <c r="B21" s="315"/>
      <c r="C21" s="308">
        <v>0</v>
      </c>
      <c r="D21" s="231"/>
      <c r="E21" s="319">
        <v>87211873</v>
      </c>
      <c r="F21" s="239"/>
      <c r="G21" s="319">
        <v>3883718220</v>
      </c>
      <c r="H21" s="238"/>
      <c r="I21" s="319">
        <v>3970930093</v>
      </c>
      <c r="J21" s="254"/>
      <c r="K21" s="254"/>
      <c r="L21" s="254"/>
      <c r="M21" s="238">
        <v>0</v>
      </c>
      <c r="N21" s="241"/>
      <c r="O21" s="319">
        <v>87211873</v>
      </c>
      <c r="P21" s="239"/>
      <c r="Q21" s="319">
        <v>3883718220</v>
      </c>
      <c r="R21" s="238"/>
      <c r="S21" s="319">
        <v>3970930093</v>
      </c>
      <c r="T21" s="258"/>
      <c r="U21" s="241"/>
      <c r="W21" s="242"/>
    </row>
    <row r="22" spans="1:23" ht="30" customHeight="1">
      <c r="A22" s="315" t="s">
        <v>252</v>
      </c>
      <c r="B22" s="315"/>
      <c r="C22" s="308">
        <v>0</v>
      </c>
      <c r="D22" s="231"/>
      <c r="E22" s="319">
        <v>-94935931</v>
      </c>
      <c r="F22" s="239"/>
      <c r="G22" s="319">
        <v>296826343</v>
      </c>
      <c r="H22" s="238"/>
      <c r="I22" s="319">
        <v>201890412</v>
      </c>
      <c r="J22" s="254"/>
      <c r="K22" s="254"/>
      <c r="L22" s="254"/>
      <c r="M22" s="238">
        <v>0</v>
      </c>
      <c r="N22" s="241"/>
      <c r="O22" s="319">
        <v>167915</v>
      </c>
      <c r="P22" s="239"/>
      <c r="Q22" s="319">
        <v>836639432</v>
      </c>
      <c r="R22" s="238"/>
      <c r="S22" s="319">
        <v>836807347</v>
      </c>
      <c r="T22" s="258"/>
      <c r="U22" s="241"/>
      <c r="W22" s="242"/>
    </row>
    <row r="23" spans="1:23" ht="30" customHeight="1">
      <c r="A23" s="315" t="s">
        <v>269</v>
      </c>
      <c r="B23" s="315"/>
      <c r="C23" s="308">
        <v>0</v>
      </c>
      <c r="D23" s="231"/>
      <c r="E23" s="319">
        <v>-76446667</v>
      </c>
      <c r="F23" s="239"/>
      <c r="G23" s="319">
        <v>316447938</v>
      </c>
      <c r="H23" s="238"/>
      <c r="I23" s="319">
        <v>240001271</v>
      </c>
      <c r="J23" s="254"/>
      <c r="K23" s="254"/>
      <c r="L23" s="254"/>
      <c r="M23" s="238">
        <v>0</v>
      </c>
      <c r="N23" s="241"/>
      <c r="O23" s="319">
        <v>2270593</v>
      </c>
      <c r="P23" s="239"/>
      <c r="Q23" s="319">
        <v>443664868</v>
      </c>
      <c r="R23" s="238"/>
      <c r="S23" s="319">
        <v>445935461</v>
      </c>
      <c r="T23" s="258"/>
      <c r="U23" s="241"/>
      <c r="W23" s="242"/>
    </row>
    <row r="24" spans="1:23" ht="30" customHeight="1">
      <c r="A24" s="315" t="s">
        <v>251</v>
      </c>
      <c r="B24" s="315"/>
      <c r="C24" s="308">
        <v>0</v>
      </c>
      <c r="D24" s="231"/>
      <c r="E24" s="319">
        <v>-34477534</v>
      </c>
      <c r="F24" s="239"/>
      <c r="G24" s="319">
        <v>654445825</v>
      </c>
      <c r="H24" s="238"/>
      <c r="I24" s="319">
        <v>619968291</v>
      </c>
      <c r="J24" s="240"/>
      <c r="K24" s="254"/>
      <c r="L24" s="267"/>
      <c r="M24" s="238">
        <v>0</v>
      </c>
      <c r="N24" s="241"/>
      <c r="O24" s="319">
        <v>-6511439</v>
      </c>
      <c r="P24" s="239"/>
      <c r="Q24" s="319">
        <v>764434285</v>
      </c>
      <c r="R24" s="238"/>
      <c r="S24" s="319">
        <v>757922846</v>
      </c>
      <c r="T24" s="258"/>
      <c r="U24" s="241"/>
      <c r="W24" s="242"/>
    </row>
    <row r="25" spans="1:23" ht="30" customHeight="1">
      <c r="A25" s="315" t="s">
        <v>268</v>
      </c>
      <c r="B25" s="315"/>
      <c r="C25" s="308">
        <v>0</v>
      </c>
      <c r="D25" s="231"/>
      <c r="E25" s="319">
        <v>-257761345</v>
      </c>
      <c r="F25" s="239"/>
      <c r="G25" s="319">
        <v>6373981506</v>
      </c>
      <c r="H25" s="238"/>
      <c r="I25" s="319">
        <v>6116220161</v>
      </c>
      <c r="J25" s="240"/>
      <c r="K25" s="254"/>
      <c r="L25" s="267"/>
      <c r="M25" s="238">
        <v>0</v>
      </c>
      <c r="N25" s="241"/>
      <c r="O25" s="319">
        <v>488914689</v>
      </c>
      <c r="P25" s="239"/>
      <c r="Q25" s="319">
        <v>11725063516</v>
      </c>
      <c r="R25" s="238"/>
      <c r="S25" s="319">
        <v>12213978205</v>
      </c>
      <c r="T25" s="258"/>
      <c r="U25" s="241"/>
      <c r="W25" s="242"/>
    </row>
    <row r="26" spans="1:23" ht="30" customHeight="1">
      <c r="A26" s="315" t="s">
        <v>167</v>
      </c>
      <c r="B26" s="315"/>
      <c r="C26" s="308">
        <v>0</v>
      </c>
      <c r="D26" s="231"/>
      <c r="E26" s="319">
        <v>92080699239</v>
      </c>
      <c r="F26" s="239"/>
      <c r="G26" s="319">
        <v>3525591577</v>
      </c>
      <c r="H26" s="238"/>
      <c r="I26" s="319">
        <v>95606290816</v>
      </c>
      <c r="J26" s="254"/>
      <c r="K26" s="254"/>
      <c r="L26" s="254"/>
      <c r="M26" s="238">
        <v>0</v>
      </c>
      <c r="N26" s="241"/>
      <c r="O26" s="319">
        <v>285719580846</v>
      </c>
      <c r="P26" s="239"/>
      <c r="Q26" s="319">
        <v>4602354759</v>
      </c>
      <c r="R26" s="238"/>
      <c r="S26" s="319">
        <v>290321935605</v>
      </c>
      <c r="T26" s="258"/>
      <c r="U26" s="241"/>
      <c r="W26" s="242"/>
    </row>
    <row r="27" spans="1:23" ht="30" customHeight="1">
      <c r="A27" s="315" t="s">
        <v>207</v>
      </c>
      <c r="B27" s="315"/>
      <c r="C27" s="308">
        <v>0</v>
      </c>
      <c r="D27" s="231"/>
      <c r="E27" s="319">
        <v>-7313711993</v>
      </c>
      <c r="F27" s="239"/>
      <c r="G27" s="319">
        <v>13527201379</v>
      </c>
      <c r="H27" s="238"/>
      <c r="I27" s="319">
        <v>6213489386</v>
      </c>
      <c r="J27" s="254"/>
      <c r="K27" s="254"/>
      <c r="L27" s="254"/>
      <c r="M27" s="238">
        <v>0</v>
      </c>
      <c r="N27" s="241"/>
      <c r="O27" s="319">
        <v>234420671</v>
      </c>
      <c r="P27" s="239"/>
      <c r="Q27" s="319">
        <v>13527108414</v>
      </c>
      <c r="R27" s="238"/>
      <c r="S27" s="319">
        <v>13761529085</v>
      </c>
      <c r="T27" s="258"/>
      <c r="U27" s="241"/>
      <c r="W27" s="242"/>
    </row>
    <row r="28" spans="1:23" ht="30" customHeight="1">
      <c r="A28" s="315" t="s">
        <v>191</v>
      </c>
      <c r="B28" s="315"/>
      <c r="C28" s="308">
        <v>0</v>
      </c>
      <c r="D28" s="231"/>
      <c r="E28" s="319">
        <v>0</v>
      </c>
      <c r="F28" s="239"/>
      <c r="G28" s="319">
        <v>129763754787</v>
      </c>
      <c r="H28" s="238"/>
      <c r="I28" s="319">
        <v>129763754787</v>
      </c>
      <c r="J28" s="240"/>
      <c r="K28" s="254"/>
      <c r="L28" s="254"/>
      <c r="M28" s="238">
        <v>0</v>
      </c>
      <c r="N28" s="241"/>
      <c r="O28" s="319">
        <v>0</v>
      </c>
      <c r="P28" s="239"/>
      <c r="Q28" s="319">
        <v>132747530800</v>
      </c>
      <c r="R28" s="238"/>
      <c r="S28" s="319">
        <v>132747530800</v>
      </c>
      <c r="T28" s="254"/>
      <c r="U28" s="241"/>
      <c r="W28" s="242"/>
    </row>
    <row r="29" spans="1:23" ht="30" customHeight="1">
      <c r="A29" s="315" t="s">
        <v>248</v>
      </c>
      <c r="B29" s="315"/>
      <c r="C29" s="308">
        <v>0</v>
      </c>
      <c r="D29" s="231"/>
      <c r="E29" s="319">
        <v>-1083617199</v>
      </c>
      <c r="F29" s="239"/>
      <c r="G29" s="319">
        <v>2740420842</v>
      </c>
      <c r="H29" s="238"/>
      <c r="I29" s="319">
        <v>1656803643</v>
      </c>
      <c r="J29" s="240"/>
      <c r="K29" s="254"/>
      <c r="L29" s="254"/>
      <c r="M29" s="238">
        <v>0</v>
      </c>
      <c r="N29" s="241"/>
      <c r="O29" s="319">
        <v>-8584650</v>
      </c>
      <c r="P29" s="239"/>
      <c r="Q29" s="319">
        <v>2758809819</v>
      </c>
      <c r="R29" s="238"/>
      <c r="S29" s="319">
        <v>2750225169</v>
      </c>
      <c r="T29" s="254"/>
      <c r="U29" s="241"/>
      <c r="W29" s="242"/>
    </row>
    <row r="30" spans="1:23" ht="30" customHeight="1">
      <c r="A30" s="315" t="s">
        <v>243</v>
      </c>
      <c r="B30" s="315"/>
      <c r="C30" s="308">
        <v>0</v>
      </c>
      <c r="D30" s="231"/>
      <c r="E30" s="319">
        <v>-31095878</v>
      </c>
      <c r="F30" s="239"/>
      <c r="G30" s="319">
        <v>117621858</v>
      </c>
      <c r="H30" s="238"/>
      <c r="I30" s="319">
        <v>86525980</v>
      </c>
      <c r="J30" s="240"/>
      <c r="K30" s="254"/>
      <c r="L30" s="254"/>
      <c r="M30" s="238">
        <v>0</v>
      </c>
      <c r="N30" s="241"/>
      <c r="O30" s="319">
        <v>-309719</v>
      </c>
      <c r="P30" s="239"/>
      <c r="Q30" s="319">
        <v>209390060</v>
      </c>
      <c r="R30" s="238"/>
      <c r="S30" s="319">
        <v>209080341</v>
      </c>
      <c r="T30" s="254"/>
      <c r="U30" s="241"/>
      <c r="W30" s="242"/>
    </row>
    <row r="31" spans="1:23" ht="30" customHeight="1">
      <c r="A31" s="315" t="s">
        <v>258</v>
      </c>
      <c r="B31" s="315"/>
      <c r="C31" s="308">
        <v>0</v>
      </c>
      <c r="D31" s="231"/>
      <c r="E31" s="319">
        <v>17789843</v>
      </c>
      <c r="F31" s="239"/>
      <c r="G31" s="319">
        <v>448575387</v>
      </c>
      <c r="H31" s="238"/>
      <c r="I31" s="319">
        <v>466365230</v>
      </c>
      <c r="J31" s="240"/>
      <c r="K31" s="254"/>
      <c r="L31" s="254"/>
      <c r="M31" s="238">
        <v>0</v>
      </c>
      <c r="N31" s="241"/>
      <c r="O31" s="319">
        <v>240721001</v>
      </c>
      <c r="P31" s="239"/>
      <c r="Q31" s="319">
        <v>490964760</v>
      </c>
      <c r="R31" s="238"/>
      <c r="S31" s="319">
        <v>731685761</v>
      </c>
      <c r="T31" s="255"/>
      <c r="U31" s="241"/>
      <c r="W31" s="242"/>
    </row>
    <row r="32" spans="1:23" ht="30" customHeight="1">
      <c r="A32" s="315" t="s">
        <v>223</v>
      </c>
      <c r="B32" s="315"/>
      <c r="C32" s="308">
        <v>0</v>
      </c>
      <c r="D32" s="231"/>
      <c r="E32" s="319">
        <v>29705469996</v>
      </c>
      <c r="F32" s="239"/>
      <c r="G32" s="319">
        <v>804384068</v>
      </c>
      <c r="H32" s="238"/>
      <c r="I32" s="319">
        <v>30509854064</v>
      </c>
      <c r="J32" s="240"/>
      <c r="K32" s="254"/>
      <c r="L32" s="254"/>
      <c r="M32" s="238">
        <v>0</v>
      </c>
      <c r="N32" s="241"/>
      <c r="O32" s="319">
        <v>31791128461</v>
      </c>
      <c r="P32" s="239"/>
      <c r="Q32" s="319">
        <v>345887407</v>
      </c>
      <c r="R32" s="238"/>
      <c r="S32" s="319">
        <v>32137015868</v>
      </c>
      <c r="T32" s="258"/>
      <c r="U32" s="241"/>
      <c r="W32" s="242"/>
    </row>
    <row r="33" spans="1:23" ht="30" customHeight="1">
      <c r="A33" s="315" t="s">
        <v>189</v>
      </c>
      <c r="B33" s="315"/>
      <c r="C33" s="308">
        <v>0</v>
      </c>
      <c r="D33" s="231"/>
      <c r="E33" s="319">
        <v>-6634778</v>
      </c>
      <c r="F33" s="239"/>
      <c r="G33" s="319">
        <v>247003536</v>
      </c>
      <c r="H33" s="238"/>
      <c r="I33" s="319">
        <v>240368758</v>
      </c>
      <c r="J33" s="240"/>
      <c r="K33" s="254"/>
      <c r="L33" s="254"/>
      <c r="M33" s="238">
        <v>0</v>
      </c>
      <c r="N33" s="241"/>
      <c r="O33" s="319">
        <v>8944401</v>
      </c>
      <c r="P33" s="239"/>
      <c r="Q33" s="319">
        <v>1261094055</v>
      </c>
      <c r="R33" s="238"/>
      <c r="S33" s="319">
        <v>1270038456</v>
      </c>
      <c r="T33" s="258"/>
      <c r="U33" s="241"/>
      <c r="W33" s="242"/>
    </row>
    <row r="34" spans="1:23" ht="30" customHeight="1">
      <c r="A34" s="315" t="s">
        <v>188</v>
      </c>
      <c r="B34" s="315"/>
      <c r="C34" s="308">
        <v>0</v>
      </c>
      <c r="D34" s="231"/>
      <c r="E34" s="319">
        <v>84663106537</v>
      </c>
      <c r="F34" s="239"/>
      <c r="G34" s="319">
        <v>6288710988</v>
      </c>
      <c r="H34" s="238"/>
      <c r="I34" s="319">
        <v>90951817525</v>
      </c>
      <c r="J34" s="240"/>
      <c r="K34" s="254"/>
      <c r="L34" s="254"/>
      <c r="M34" s="238">
        <v>0</v>
      </c>
      <c r="N34" s="241"/>
      <c r="O34" s="319">
        <v>117510381987</v>
      </c>
      <c r="P34" s="239"/>
      <c r="Q34" s="319">
        <v>5871379867</v>
      </c>
      <c r="R34" s="238"/>
      <c r="S34" s="319">
        <v>123381761854</v>
      </c>
      <c r="T34" s="255"/>
      <c r="U34" s="241"/>
      <c r="W34" s="242"/>
    </row>
    <row r="35" spans="1:23" ht="30" customHeight="1">
      <c r="A35" s="315" t="s">
        <v>249</v>
      </c>
      <c r="B35" s="315"/>
      <c r="C35" s="308">
        <v>0</v>
      </c>
      <c r="D35" s="231"/>
      <c r="E35" s="319">
        <v>-181077545</v>
      </c>
      <c r="F35" s="239"/>
      <c r="G35" s="319">
        <v>343212559</v>
      </c>
      <c r="H35" s="238"/>
      <c r="I35" s="319">
        <v>162135014</v>
      </c>
      <c r="J35" s="240"/>
      <c r="K35" s="254"/>
      <c r="L35" s="254"/>
      <c r="M35" s="238">
        <v>0</v>
      </c>
      <c r="N35" s="241"/>
      <c r="O35" s="319">
        <v>5877615</v>
      </c>
      <c r="P35" s="239"/>
      <c r="Q35" s="319">
        <v>447909414</v>
      </c>
      <c r="R35" s="238"/>
      <c r="S35" s="319">
        <v>453787029</v>
      </c>
      <c r="T35" s="258"/>
      <c r="U35" s="241"/>
      <c r="W35" s="242"/>
    </row>
    <row r="36" spans="1:23" ht="30" customHeight="1">
      <c r="A36" s="315" t="s">
        <v>221</v>
      </c>
      <c r="B36" s="315"/>
      <c r="C36" s="308">
        <v>0</v>
      </c>
      <c r="D36" s="231"/>
      <c r="E36" s="319">
        <v>-933787322</v>
      </c>
      <c r="F36" s="239"/>
      <c r="G36" s="319">
        <v>15847215171</v>
      </c>
      <c r="H36" s="238"/>
      <c r="I36" s="319">
        <v>14913427849</v>
      </c>
      <c r="J36" s="240"/>
      <c r="K36" s="254"/>
      <c r="L36" s="254"/>
      <c r="M36" s="238">
        <v>0</v>
      </c>
      <c r="N36" s="241"/>
      <c r="O36" s="319">
        <v>8005379986</v>
      </c>
      <c r="P36" s="239"/>
      <c r="Q36" s="319">
        <v>12948739352</v>
      </c>
      <c r="R36" s="238"/>
      <c r="S36" s="319">
        <v>20954119338</v>
      </c>
      <c r="T36" s="258"/>
      <c r="U36" s="241"/>
      <c r="W36" s="242"/>
    </row>
    <row r="37" spans="1:23" ht="30" customHeight="1">
      <c r="A37" s="315" t="s">
        <v>256</v>
      </c>
      <c r="B37" s="315"/>
      <c r="C37" s="308">
        <v>0</v>
      </c>
      <c r="D37" s="231"/>
      <c r="E37" s="319">
        <v>-70515086</v>
      </c>
      <c r="F37" s="239"/>
      <c r="G37" s="319">
        <v>248944624</v>
      </c>
      <c r="H37" s="238"/>
      <c r="I37" s="319">
        <v>178429538</v>
      </c>
      <c r="J37" s="240"/>
      <c r="K37" s="258"/>
      <c r="L37" s="254"/>
      <c r="M37" s="238">
        <v>0</v>
      </c>
      <c r="N37" s="241"/>
      <c r="O37" s="319">
        <v>-133877</v>
      </c>
      <c r="P37" s="239"/>
      <c r="Q37" s="319">
        <v>235240598</v>
      </c>
      <c r="R37" s="238"/>
      <c r="S37" s="319">
        <v>235106721</v>
      </c>
      <c r="T37" s="258"/>
      <c r="U37" s="241"/>
      <c r="W37" s="242"/>
    </row>
    <row r="38" spans="1:23" ht="30" customHeight="1">
      <c r="A38" s="315" t="s">
        <v>222</v>
      </c>
      <c r="B38" s="315"/>
      <c r="C38" s="308">
        <v>0</v>
      </c>
      <c r="D38" s="231"/>
      <c r="E38" s="319">
        <v>162448</v>
      </c>
      <c r="F38" s="239"/>
      <c r="G38" s="319">
        <v>182578</v>
      </c>
      <c r="H38" s="238"/>
      <c r="I38" s="319">
        <v>345026</v>
      </c>
      <c r="J38" s="240"/>
      <c r="K38" s="254"/>
      <c r="L38" s="254"/>
      <c r="M38" s="238">
        <v>0</v>
      </c>
      <c r="N38" s="241"/>
      <c r="O38" s="319">
        <v>580460</v>
      </c>
      <c r="P38" s="239"/>
      <c r="Q38" s="319">
        <v>-18492117827</v>
      </c>
      <c r="R38" s="238"/>
      <c r="S38" s="319">
        <v>-18491537367</v>
      </c>
      <c r="T38" s="254"/>
      <c r="U38" s="241"/>
      <c r="W38" s="242"/>
    </row>
    <row r="39" spans="1:23" ht="30" customHeight="1">
      <c r="A39" s="315" t="s">
        <v>170</v>
      </c>
      <c r="B39" s="315"/>
      <c r="C39" s="308">
        <v>0</v>
      </c>
      <c r="D39" s="231"/>
      <c r="E39" s="319">
        <v>-871849909</v>
      </c>
      <c r="F39" s="239"/>
      <c r="G39" s="319">
        <v>2872626997</v>
      </c>
      <c r="H39" s="238"/>
      <c r="I39" s="319">
        <v>2000777088</v>
      </c>
      <c r="J39" s="240"/>
      <c r="K39" s="254"/>
      <c r="L39" s="254"/>
      <c r="M39" s="238">
        <v>0</v>
      </c>
      <c r="N39" s="241"/>
      <c r="O39" s="319">
        <v>2191055818</v>
      </c>
      <c r="P39" s="239"/>
      <c r="Q39" s="319">
        <v>8941187214</v>
      </c>
      <c r="R39" s="238"/>
      <c r="S39" s="319">
        <v>11132243032</v>
      </c>
      <c r="T39" s="254"/>
      <c r="U39" s="241"/>
      <c r="W39" s="242"/>
    </row>
    <row r="40" spans="1:23" ht="30" customHeight="1">
      <c r="A40" s="315" t="s">
        <v>220</v>
      </c>
      <c r="B40" s="315"/>
      <c r="C40" s="308">
        <v>0</v>
      </c>
      <c r="D40" s="231"/>
      <c r="E40" s="319">
        <v>1773422035</v>
      </c>
      <c r="F40" s="239"/>
      <c r="G40" s="319">
        <v>11876897374</v>
      </c>
      <c r="H40" s="238"/>
      <c r="I40" s="319">
        <v>13650319409</v>
      </c>
      <c r="J40" s="240"/>
      <c r="K40" s="254"/>
      <c r="L40" s="254"/>
      <c r="M40" s="238">
        <v>0</v>
      </c>
      <c r="N40" s="241"/>
      <c r="O40" s="319">
        <v>10817794889</v>
      </c>
      <c r="P40" s="239"/>
      <c r="Q40" s="319">
        <v>7269245177</v>
      </c>
      <c r="R40" s="238"/>
      <c r="S40" s="319">
        <v>18087040066</v>
      </c>
      <c r="T40" s="254"/>
      <c r="U40" s="241"/>
      <c r="W40" s="242"/>
    </row>
    <row r="41" spans="1:23" ht="30" customHeight="1">
      <c r="A41" s="315" t="s">
        <v>250</v>
      </c>
      <c r="B41" s="315"/>
      <c r="C41" s="308">
        <v>0</v>
      </c>
      <c r="D41" s="231"/>
      <c r="E41" s="319">
        <v>2367377144</v>
      </c>
      <c r="F41" s="239"/>
      <c r="G41" s="319">
        <v>496821224</v>
      </c>
      <c r="H41" s="238"/>
      <c r="I41" s="319">
        <v>2864198368</v>
      </c>
      <c r="J41" s="240"/>
      <c r="K41" s="254"/>
      <c r="L41" s="254"/>
      <c r="M41" s="238">
        <v>0</v>
      </c>
      <c r="N41" s="241"/>
      <c r="O41" s="319">
        <v>2388580040</v>
      </c>
      <c r="P41" s="239"/>
      <c r="Q41" s="319">
        <v>606362379</v>
      </c>
      <c r="R41" s="238"/>
      <c r="S41" s="319">
        <v>2994942419</v>
      </c>
      <c r="T41" s="255"/>
      <c r="U41" s="241"/>
      <c r="W41" s="242"/>
    </row>
    <row r="42" spans="1:23" ht="30" customHeight="1">
      <c r="A42" s="315" t="s">
        <v>208</v>
      </c>
      <c r="B42" s="315"/>
      <c r="C42" s="308">
        <v>0</v>
      </c>
      <c r="D42" s="231"/>
      <c r="E42" s="319">
        <v>5740799232</v>
      </c>
      <c r="F42" s="239"/>
      <c r="G42" s="319">
        <v>0</v>
      </c>
      <c r="H42" s="238"/>
      <c r="I42" s="319">
        <v>5740799232</v>
      </c>
      <c r="J42" s="240"/>
      <c r="K42" s="254"/>
      <c r="L42" s="254"/>
      <c r="M42" s="238">
        <v>0</v>
      </c>
      <c r="N42" s="241"/>
      <c r="O42" s="319">
        <v>44895994536</v>
      </c>
      <c r="P42" s="239"/>
      <c r="Q42" s="319">
        <v>18849937071</v>
      </c>
      <c r="R42" s="238"/>
      <c r="S42" s="319">
        <v>63745931607</v>
      </c>
      <c r="T42" s="254"/>
      <c r="U42" s="241"/>
      <c r="W42" s="242"/>
    </row>
    <row r="43" spans="1:23" ht="30" customHeight="1">
      <c r="A43" s="315" t="s">
        <v>262</v>
      </c>
      <c r="B43" s="315"/>
      <c r="C43" s="308">
        <v>0</v>
      </c>
      <c r="D43" s="231"/>
      <c r="E43" s="319">
        <v>0</v>
      </c>
      <c r="F43" s="239"/>
      <c r="G43" s="319">
        <v>0</v>
      </c>
      <c r="H43" s="238"/>
      <c r="I43" s="319">
        <v>0</v>
      </c>
      <c r="J43" s="240"/>
      <c r="K43" s="254"/>
      <c r="L43" s="254"/>
      <c r="M43" s="238">
        <v>0</v>
      </c>
      <c r="N43" s="241"/>
      <c r="O43" s="319">
        <v>0</v>
      </c>
      <c r="P43" s="239"/>
      <c r="Q43" s="319">
        <v>10778489924</v>
      </c>
      <c r="R43" s="238"/>
      <c r="S43" s="319">
        <v>10778489924</v>
      </c>
      <c r="T43" s="254"/>
      <c r="U43" s="241"/>
      <c r="W43" s="242"/>
    </row>
    <row r="44" spans="1:23" ht="30" customHeight="1">
      <c r="A44" s="315" t="s">
        <v>178</v>
      </c>
      <c r="B44" s="315"/>
      <c r="C44" s="308">
        <v>0</v>
      </c>
      <c r="D44" s="231"/>
      <c r="E44" s="319">
        <v>13774246200</v>
      </c>
      <c r="F44" s="239"/>
      <c r="G44" s="319">
        <v>0</v>
      </c>
      <c r="H44" s="238"/>
      <c r="I44" s="319">
        <v>13774246200</v>
      </c>
      <c r="J44" s="240"/>
      <c r="K44" s="254"/>
      <c r="L44" s="254"/>
      <c r="M44" s="238">
        <v>0</v>
      </c>
      <c r="N44" s="241"/>
      <c r="O44" s="319">
        <v>42878639968</v>
      </c>
      <c r="P44" s="239"/>
      <c r="Q44" s="319">
        <v>340530026</v>
      </c>
      <c r="R44" s="238"/>
      <c r="S44" s="319">
        <v>43219169994</v>
      </c>
      <c r="T44" s="254"/>
      <c r="U44" s="241"/>
      <c r="W44" s="242"/>
    </row>
    <row r="45" spans="1:23" ht="30" customHeight="1">
      <c r="A45" s="315" t="s">
        <v>193</v>
      </c>
      <c r="B45" s="315"/>
      <c r="C45" s="308">
        <v>0</v>
      </c>
      <c r="D45" s="231"/>
      <c r="E45" s="319">
        <v>0</v>
      </c>
      <c r="F45" s="239"/>
      <c r="G45" s="319">
        <v>0</v>
      </c>
      <c r="H45" s="238"/>
      <c r="I45" s="319">
        <v>0</v>
      </c>
      <c r="J45" s="240"/>
      <c r="K45" s="254"/>
      <c r="L45" s="254"/>
      <c r="M45" s="238">
        <v>0</v>
      </c>
      <c r="N45" s="241"/>
      <c r="O45" s="319">
        <v>0</v>
      </c>
      <c r="P45" s="239"/>
      <c r="Q45" s="319">
        <v>3254258579</v>
      </c>
      <c r="R45" s="238"/>
      <c r="S45" s="319">
        <v>3254258579</v>
      </c>
      <c r="T45" s="254"/>
      <c r="U45" s="241"/>
      <c r="W45" s="242"/>
    </row>
    <row r="46" spans="1:23" ht="30" customHeight="1">
      <c r="A46" s="315" t="s">
        <v>194</v>
      </c>
      <c r="B46" s="315"/>
      <c r="C46" s="308">
        <v>0</v>
      </c>
      <c r="D46" s="231"/>
      <c r="E46" s="319">
        <v>0</v>
      </c>
      <c r="F46" s="239"/>
      <c r="G46" s="319">
        <v>0</v>
      </c>
      <c r="H46" s="238"/>
      <c r="I46" s="319">
        <v>0</v>
      </c>
      <c r="J46" s="240"/>
      <c r="K46" s="254"/>
      <c r="L46" s="254"/>
      <c r="M46" s="238">
        <v>0</v>
      </c>
      <c r="N46" s="241"/>
      <c r="O46" s="319">
        <v>0</v>
      </c>
      <c r="P46" s="239"/>
      <c r="Q46" s="319">
        <v>-6038607641</v>
      </c>
      <c r="R46" s="238"/>
      <c r="S46" s="319">
        <v>-6038607641</v>
      </c>
      <c r="T46" s="254"/>
      <c r="U46" s="241"/>
      <c r="W46" s="242"/>
    </row>
    <row r="47" spans="1:23" ht="30" customHeight="1">
      <c r="A47" s="315" t="s">
        <v>190</v>
      </c>
      <c r="B47" s="315"/>
      <c r="C47" s="308">
        <v>0</v>
      </c>
      <c r="D47" s="231"/>
      <c r="E47" s="319">
        <v>6615243545</v>
      </c>
      <c r="F47" s="239"/>
      <c r="G47" s="319">
        <v>0</v>
      </c>
      <c r="H47" s="238"/>
      <c r="I47" s="319">
        <v>6615243545</v>
      </c>
      <c r="J47" s="240"/>
      <c r="K47" s="254"/>
      <c r="L47" s="254"/>
      <c r="M47" s="238">
        <v>0</v>
      </c>
      <c r="N47" s="241"/>
      <c r="O47" s="319">
        <v>28885031384</v>
      </c>
      <c r="P47" s="239"/>
      <c r="Q47" s="319">
        <v>537553787</v>
      </c>
      <c r="R47" s="238"/>
      <c r="S47" s="319">
        <v>29422585171</v>
      </c>
      <c r="T47" s="254"/>
      <c r="U47" s="241"/>
      <c r="W47" s="242"/>
    </row>
    <row r="48" spans="1:23" ht="30" customHeight="1">
      <c r="A48" s="315" t="s">
        <v>292</v>
      </c>
      <c r="B48" s="315"/>
      <c r="C48" s="308">
        <v>0</v>
      </c>
      <c r="D48" s="231"/>
      <c r="E48" s="319">
        <v>28773331615</v>
      </c>
      <c r="F48" s="239"/>
      <c r="G48" s="319">
        <v>0</v>
      </c>
      <c r="H48" s="238"/>
      <c r="I48" s="319">
        <v>28773331615</v>
      </c>
      <c r="J48" s="240"/>
      <c r="K48" s="254"/>
      <c r="L48" s="254"/>
      <c r="M48" s="238">
        <v>0</v>
      </c>
      <c r="N48" s="241"/>
      <c r="O48" s="319">
        <v>58921897871</v>
      </c>
      <c r="P48" s="239"/>
      <c r="Q48" s="319">
        <v>3215934772</v>
      </c>
      <c r="R48" s="238"/>
      <c r="S48" s="319">
        <v>62137832643</v>
      </c>
      <c r="T48" s="254"/>
      <c r="U48" s="241"/>
      <c r="W48" s="242"/>
    </row>
    <row r="49" spans="1:23" ht="30" customHeight="1">
      <c r="A49" s="315" t="s">
        <v>296</v>
      </c>
      <c r="B49" s="315"/>
      <c r="C49" s="308">
        <v>0</v>
      </c>
      <c r="D49" s="231"/>
      <c r="E49" s="319">
        <v>-2405601017</v>
      </c>
      <c r="F49" s="239"/>
      <c r="G49" s="319">
        <v>0</v>
      </c>
      <c r="H49" s="238"/>
      <c r="I49" s="319">
        <v>-2405601017</v>
      </c>
      <c r="J49" s="240"/>
      <c r="K49" s="254"/>
      <c r="L49" s="254"/>
      <c r="M49" s="238">
        <v>0</v>
      </c>
      <c r="N49" s="241"/>
      <c r="O49" s="319">
        <v>-2405601017</v>
      </c>
      <c r="P49" s="239"/>
      <c r="Q49" s="319">
        <v>0</v>
      </c>
      <c r="R49" s="238"/>
      <c r="S49" s="319">
        <v>-2405601017</v>
      </c>
      <c r="T49" s="254"/>
      <c r="U49" s="241"/>
      <c r="W49" s="242"/>
    </row>
    <row r="50" spans="1:23" ht="30" customHeight="1">
      <c r="A50" s="315" t="s">
        <v>295</v>
      </c>
      <c r="B50" s="315"/>
      <c r="C50" s="308">
        <v>0</v>
      </c>
      <c r="D50" s="231"/>
      <c r="E50" s="319">
        <v>4843783023</v>
      </c>
      <c r="F50" s="239"/>
      <c r="G50" s="319">
        <v>0</v>
      </c>
      <c r="H50" s="238"/>
      <c r="I50" s="319">
        <v>4843783023</v>
      </c>
      <c r="J50" s="240"/>
      <c r="K50" s="254"/>
      <c r="L50" s="254"/>
      <c r="M50" s="238">
        <v>0</v>
      </c>
      <c r="N50" s="241"/>
      <c r="O50" s="319">
        <v>17534567884</v>
      </c>
      <c r="P50" s="239"/>
      <c r="Q50" s="319">
        <v>0</v>
      </c>
      <c r="R50" s="238"/>
      <c r="S50" s="319">
        <v>17534567884</v>
      </c>
      <c r="T50" s="254"/>
      <c r="U50" s="241"/>
      <c r="W50" s="242"/>
    </row>
    <row r="51" spans="1:23" ht="30" customHeight="1">
      <c r="A51" s="315" t="s">
        <v>136</v>
      </c>
      <c r="B51" s="315"/>
      <c r="C51" s="308">
        <v>0</v>
      </c>
      <c r="D51" s="231"/>
      <c r="E51" s="319">
        <v>25715325104</v>
      </c>
      <c r="F51" s="239"/>
      <c r="G51" s="319">
        <v>0</v>
      </c>
      <c r="H51" s="238"/>
      <c r="I51" s="319">
        <v>25715325104</v>
      </c>
      <c r="J51" s="240"/>
      <c r="K51" s="254"/>
      <c r="L51" s="254"/>
      <c r="M51" s="238">
        <v>0</v>
      </c>
      <c r="N51" s="241"/>
      <c r="O51" s="319">
        <v>39011932088</v>
      </c>
      <c r="P51" s="239"/>
      <c r="Q51" s="319">
        <v>0</v>
      </c>
      <c r="R51" s="238"/>
      <c r="S51" s="319">
        <v>39011932088</v>
      </c>
      <c r="T51" s="254"/>
      <c r="U51" s="241"/>
      <c r="W51" s="242"/>
    </row>
    <row r="52" spans="1:23" ht="30" customHeight="1">
      <c r="A52" s="315" t="s">
        <v>294</v>
      </c>
      <c r="B52" s="315"/>
      <c r="C52" s="308">
        <v>0</v>
      </c>
      <c r="D52" s="231"/>
      <c r="E52" s="319">
        <v>69949152831</v>
      </c>
      <c r="F52" s="239"/>
      <c r="G52" s="319">
        <v>0</v>
      </c>
      <c r="H52" s="238"/>
      <c r="I52" s="319">
        <v>69949152831</v>
      </c>
      <c r="J52" s="240"/>
      <c r="K52" s="254"/>
      <c r="L52" s="254"/>
      <c r="M52" s="238">
        <v>0</v>
      </c>
      <c r="N52" s="241"/>
      <c r="O52" s="319">
        <v>132870830394</v>
      </c>
      <c r="P52" s="239"/>
      <c r="Q52" s="319">
        <v>0</v>
      </c>
      <c r="R52" s="238"/>
      <c r="S52" s="319">
        <v>132870830394</v>
      </c>
      <c r="T52" s="254"/>
      <c r="U52" s="241"/>
      <c r="W52" s="242"/>
    </row>
    <row r="53" spans="1:23" ht="30" customHeight="1">
      <c r="A53" s="315" t="s">
        <v>140</v>
      </c>
      <c r="B53" s="315"/>
      <c r="C53" s="308">
        <v>0</v>
      </c>
      <c r="D53" s="231"/>
      <c r="E53" s="319">
        <v>5604968302</v>
      </c>
      <c r="F53" s="239"/>
      <c r="G53" s="319">
        <v>0</v>
      </c>
      <c r="H53" s="238"/>
      <c r="I53" s="319">
        <v>5604968302</v>
      </c>
      <c r="J53" s="240"/>
      <c r="K53" s="254"/>
      <c r="L53" s="254"/>
      <c r="M53" s="238">
        <v>0</v>
      </c>
      <c r="N53" s="241"/>
      <c r="O53" s="319">
        <v>15265447650</v>
      </c>
      <c r="P53" s="239"/>
      <c r="Q53" s="319">
        <v>0</v>
      </c>
      <c r="R53" s="238"/>
      <c r="S53" s="319">
        <v>15265447650</v>
      </c>
      <c r="T53" s="254"/>
      <c r="U53" s="241"/>
      <c r="W53" s="242"/>
    </row>
    <row r="54" spans="1:23" ht="30" customHeight="1">
      <c r="A54" s="315" t="s">
        <v>232</v>
      </c>
      <c r="B54" s="315"/>
      <c r="C54" s="308">
        <v>0</v>
      </c>
      <c r="D54" s="231"/>
      <c r="E54" s="319">
        <v>17744094500</v>
      </c>
      <c r="F54" s="239"/>
      <c r="G54" s="319">
        <v>0</v>
      </c>
      <c r="H54" s="238"/>
      <c r="I54" s="319">
        <v>17744094500</v>
      </c>
      <c r="J54" s="240"/>
      <c r="K54" s="254"/>
      <c r="L54" s="254"/>
      <c r="M54" s="238">
        <v>0</v>
      </c>
      <c r="N54" s="241"/>
      <c r="O54" s="319">
        <v>53981099905</v>
      </c>
      <c r="P54" s="239"/>
      <c r="Q54" s="319">
        <v>0</v>
      </c>
      <c r="R54" s="238"/>
      <c r="S54" s="319">
        <v>53981099905</v>
      </c>
      <c r="T54" s="254"/>
      <c r="U54" s="241"/>
      <c r="W54" s="242"/>
    </row>
    <row r="55" spans="1:23" ht="30" customHeight="1">
      <c r="A55" s="315" t="s">
        <v>293</v>
      </c>
      <c r="B55" s="315"/>
      <c r="C55" s="308">
        <v>0</v>
      </c>
      <c r="D55" s="231"/>
      <c r="E55" s="319">
        <v>48346440089</v>
      </c>
      <c r="F55" s="239"/>
      <c r="G55" s="319">
        <v>0</v>
      </c>
      <c r="H55" s="238"/>
      <c r="I55" s="319">
        <v>48346440089</v>
      </c>
      <c r="J55" s="240"/>
      <c r="K55" s="254"/>
      <c r="L55" s="254"/>
      <c r="M55" s="238">
        <v>0</v>
      </c>
      <c r="N55" s="241"/>
      <c r="O55" s="319">
        <v>261142931157</v>
      </c>
      <c r="P55" s="239"/>
      <c r="Q55" s="319">
        <v>0</v>
      </c>
      <c r="R55" s="238"/>
      <c r="S55" s="319">
        <v>261142931157</v>
      </c>
      <c r="T55" s="254"/>
      <c r="U55" s="241"/>
      <c r="W55" s="242"/>
    </row>
    <row r="56" spans="1:23" ht="30" customHeight="1">
      <c r="A56" s="315" t="s">
        <v>230</v>
      </c>
      <c r="B56" s="315"/>
      <c r="C56" s="308">
        <v>0</v>
      </c>
      <c r="D56" s="231"/>
      <c r="E56" s="319">
        <v>14496581000</v>
      </c>
      <c r="F56" s="239"/>
      <c r="G56" s="319">
        <v>0</v>
      </c>
      <c r="H56" s="238"/>
      <c r="I56" s="319">
        <v>14496581000</v>
      </c>
      <c r="J56" s="240"/>
      <c r="K56" s="254"/>
      <c r="L56" s="254"/>
      <c r="M56" s="238">
        <v>0</v>
      </c>
      <c r="N56" s="241"/>
      <c r="O56" s="319">
        <v>27075527077</v>
      </c>
      <c r="P56" s="239"/>
      <c r="Q56" s="319">
        <v>0</v>
      </c>
      <c r="R56" s="238"/>
      <c r="S56" s="319">
        <v>27075527077</v>
      </c>
      <c r="T56" s="254"/>
      <c r="U56" s="241"/>
      <c r="W56" s="242"/>
    </row>
    <row r="57" spans="1:23" ht="30" customHeight="1">
      <c r="A57" s="315" t="s">
        <v>141</v>
      </c>
      <c r="B57" s="315"/>
      <c r="C57" s="308">
        <v>0</v>
      </c>
      <c r="D57" s="231"/>
      <c r="E57" s="319">
        <v>5974227600</v>
      </c>
      <c r="F57" s="239"/>
      <c r="G57" s="319">
        <v>0</v>
      </c>
      <c r="H57" s="238"/>
      <c r="I57" s="319">
        <v>5974227600</v>
      </c>
      <c r="J57" s="240"/>
      <c r="K57" s="254"/>
      <c r="L57" s="254"/>
      <c r="M57" s="238">
        <v>0</v>
      </c>
      <c r="N57" s="241"/>
      <c r="O57" s="319">
        <v>29860109600</v>
      </c>
      <c r="P57" s="239"/>
      <c r="Q57" s="319">
        <v>0</v>
      </c>
      <c r="R57" s="238"/>
      <c r="S57" s="319">
        <v>29860109600</v>
      </c>
      <c r="T57" s="254"/>
      <c r="U57" s="241"/>
      <c r="W57" s="242"/>
    </row>
    <row r="58" spans="1:23" ht="30" customHeight="1">
      <c r="A58" s="315" t="s">
        <v>192</v>
      </c>
      <c r="B58" s="315"/>
      <c r="C58" s="308">
        <v>0</v>
      </c>
      <c r="D58" s="231"/>
      <c r="E58" s="319">
        <v>3423507780</v>
      </c>
      <c r="F58" s="239"/>
      <c r="G58" s="319">
        <v>0</v>
      </c>
      <c r="H58" s="238"/>
      <c r="I58" s="319">
        <v>3423507780</v>
      </c>
      <c r="J58" s="240"/>
      <c r="K58" s="254"/>
      <c r="L58" s="254"/>
      <c r="M58" s="238">
        <v>0</v>
      </c>
      <c r="N58" s="241"/>
      <c r="O58" s="319">
        <v>36926872400</v>
      </c>
      <c r="P58" s="239"/>
      <c r="Q58" s="319">
        <v>0</v>
      </c>
      <c r="R58" s="238"/>
      <c r="S58" s="319">
        <v>36926872400</v>
      </c>
      <c r="T58" s="254"/>
      <c r="U58" s="241"/>
      <c r="W58" s="242"/>
    </row>
    <row r="59" spans="1:23" ht="30" customHeight="1">
      <c r="A59" s="315" t="s">
        <v>219</v>
      </c>
      <c r="B59" s="315"/>
      <c r="C59" s="308">
        <v>0</v>
      </c>
      <c r="D59" s="231"/>
      <c r="E59" s="319">
        <v>2151070614</v>
      </c>
      <c r="F59" s="239"/>
      <c r="G59" s="319">
        <v>0</v>
      </c>
      <c r="H59" s="238"/>
      <c r="I59" s="319">
        <v>2151070614</v>
      </c>
      <c r="J59" s="240"/>
      <c r="K59" s="254"/>
      <c r="L59" s="254"/>
      <c r="M59" s="238">
        <v>0</v>
      </c>
      <c r="N59" s="241"/>
      <c r="O59" s="319">
        <v>-3750561651</v>
      </c>
      <c r="P59" s="239"/>
      <c r="Q59" s="319">
        <v>0</v>
      </c>
      <c r="R59" s="238"/>
      <c r="S59" s="319">
        <v>-3750561651</v>
      </c>
      <c r="T59" s="254"/>
      <c r="U59" s="241"/>
      <c r="W59" s="242"/>
    </row>
    <row r="60" spans="1:23" ht="30" customHeight="1">
      <c r="A60" s="315" t="s">
        <v>272</v>
      </c>
      <c r="B60" s="315"/>
      <c r="C60" s="308">
        <v>0</v>
      </c>
      <c r="D60" s="231"/>
      <c r="E60" s="319">
        <v>730316400</v>
      </c>
      <c r="F60" s="239"/>
      <c r="G60" s="319">
        <v>0</v>
      </c>
      <c r="H60" s="238"/>
      <c r="I60" s="319">
        <v>730316400</v>
      </c>
      <c r="J60" s="240"/>
      <c r="K60" s="254"/>
      <c r="L60" s="254"/>
      <c r="M60" s="238">
        <v>0</v>
      </c>
      <c r="N60" s="241"/>
      <c r="O60" s="319">
        <v>639416400</v>
      </c>
      <c r="P60" s="239"/>
      <c r="Q60" s="319">
        <v>0</v>
      </c>
      <c r="R60" s="238"/>
      <c r="S60" s="319">
        <v>639416400</v>
      </c>
      <c r="T60" s="254"/>
      <c r="U60" s="241"/>
      <c r="W60" s="242"/>
    </row>
    <row r="61" spans="1:23" ht="30" customHeight="1">
      <c r="A61" s="315" t="s">
        <v>271</v>
      </c>
      <c r="B61" s="315"/>
      <c r="C61" s="308">
        <v>0</v>
      </c>
      <c r="D61" s="231"/>
      <c r="E61" s="319">
        <v>-111742399</v>
      </c>
      <c r="F61" s="239"/>
      <c r="G61" s="319">
        <v>0</v>
      </c>
      <c r="H61" s="238"/>
      <c r="I61" s="319">
        <v>-111742399</v>
      </c>
      <c r="J61" s="240"/>
      <c r="K61" s="254"/>
      <c r="L61" s="254"/>
      <c r="M61" s="238">
        <v>0</v>
      </c>
      <c r="N61" s="241"/>
      <c r="O61" s="319">
        <v>2317167528</v>
      </c>
      <c r="P61" s="239"/>
      <c r="Q61" s="319">
        <v>0</v>
      </c>
      <c r="R61" s="238"/>
      <c r="S61" s="319">
        <v>2317167528</v>
      </c>
      <c r="T61" s="254"/>
      <c r="U61" s="241"/>
      <c r="W61" s="242"/>
    </row>
    <row r="62" spans="1:23" ht="30" customHeight="1">
      <c r="A62" s="314" t="s">
        <v>270</v>
      </c>
      <c r="B62" s="314"/>
      <c r="C62" s="308">
        <v>0</v>
      </c>
      <c r="D62" s="231"/>
      <c r="E62" s="319">
        <v>478896000</v>
      </c>
      <c r="F62" s="239"/>
      <c r="G62" s="319">
        <v>0</v>
      </c>
      <c r="H62" s="238"/>
      <c r="I62" s="238">
        <v>478896000</v>
      </c>
      <c r="J62" s="240"/>
      <c r="K62" s="255"/>
      <c r="L62" s="254"/>
      <c r="M62" s="238">
        <v>0</v>
      </c>
      <c r="N62" s="241"/>
      <c r="O62" s="319">
        <v>342546000</v>
      </c>
      <c r="P62" s="239"/>
      <c r="Q62" s="319">
        <v>0</v>
      </c>
      <c r="R62" s="238"/>
      <c r="S62" s="319">
        <v>342546000</v>
      </c>
      <c r="T62" s="255"/>
      <c r="U62" s="241"/>
      <c r="W62" s="242"/>
    </row>
    <row r="63" spans="1:23" ht="30" customHeight="1" thickBot="1">
      <c r="A63" s="147" t="s">
        <v>12</v>
      </c>
      <c r="B63" s="59"/>
      <c r="C63" s="214">
        <f>SUM(C8:C62)</f>
        <v>0</v>
      </c>
      <c r="D63" s="59"/>
      <c r="E63" s="222">
        <f>SUM(E8:E62)</f>
        <v>479670450378</v>
      </c>
      <c r="F63" s="149"/>
      <c r="G63" s="214">
        <f>SUM(G8:G62)</f>
        <v>230513259881</v>
      </c>
      <c r="H63" s="218"/>
      <c r="I63" s="320">
        <f>SUM(I8:I62)</f>
        <v>710183710259</v>
      </c>
      <c r="J63" s="77"/>
      <c r="K63" s="303"/>
      <c r="L63" s="280"/>
      <c r="M63" s="214">
        <f>SUM(M8:M62)</f>
        <v>0</v>
      </c>
      <c r="N63" s="77"/>
      <c r="O63" s="214">
        <f>SUM(O8:O62)</f>
        <v>1335181658926</v>
      </c>
      <c r="P63" s="218"/>
      <c r="Q63" s="214">
        <f>SUM(Q8:Q62)</f>
        <v>254866602343</v>
      </c>
      <c r="R63" s="218"/>
      <c r="S63" s="214">
        <f>SUM(S8:S62)</f>
        <v>1590048261269</v>
      </c>
      <c r="T63" s="303"/>
      <c r="W63" s="242"/>
    </row>
    <row r="64" spans="1:23" ht="30" customHeight="1" thickTop="1"/>
  </sheetData>
  <mergeCells count="14">
    <mergeCell ref="A1:T1"/>
    <mergeCell ref="A2:T2"/>
    <mergeCell ref="A3:T3"/>
    <mergeCell ref="A4:T4"/>
    <mergeCell ref="I6:K6"/>
    <mergeCell ref="S6:T6"/>
    <mergeCell ref="E5:K5"/>
    <mergeCell ref="O5:T5"/>
    <mergeCell ref="E6:E7"/>
    <mergeCell ref="G6:G7"/>
    <mergeCell ref="O6:O7"/>
    <mergeCell ref="Q6:Q7"/>
    <mergeCell ref="C6:C7"/>
    <mergeCell ref="M6:M7"/>
  </mergeCells>
  <pageMargins left="0.39" right="0.39" top="0.39" bottom="0.39" header="0" footer="0"/>
  <pageSetup scale="6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1869B"/>
    <pageSetUpPr fitToPage="1"/>
  </sheetPr>
  <dimension ref="A1:R51"/>
  <sheetViews>
    <sheetView rightToLeft="1" view="pageBreakPreview" zoomScaleNormal="100" zoomScaleSheetLayoutView="100" workbookViewId="0">
      <selection activeCell="M54" sqref="M54:M58"/>
    </sheetView>
  </sheetViews>
  <sheetFormatPr defaultColWidth="9.140625" defaultRowHeight="30" customHeight="1"/>
  <cols>
    <col min="1" max="1" width="28.5703125" style="12" bestFit="1" customWidth="1"/>
    <col min="2" max="2" width="0.5703125" style="12" customWidth="1"/>
    <col min="3" max="3" width="19.28515625" style="76" customWidth="1"/>
    <col min="4" max="4" width="1.28515625" style="76" customWidth="1"/>
    <col min="5" max="5" width="19.7109375" style="215" customWidth="1"/>
    <col min="6" max="6" width="1.28515625" style="215" customWidth="1"/>
    <col min="7" max="7" width="17.140625" style="215" customWidth="1"/>
    <col min="8" max="8" width="1.28515625" style="76" customWidth="1"/>
    <col min="9" max="9" width="19.28515625" style="215" customWidth="1"/>
    <col min="10" max="10" width="1.28515625" style="215" customWidth="1"/>
    <col min="11" max="11" width="21.28515625" style="215" bestFit="1" customWidth="1"/>
    <col min="12" max="12" width="1.28515625" style="76" customWidth="1"/>
    <col min="13" max="13" width="21.28515625" style="215" bestFit="1" customWidth="1"/>
    <col min="14" max="14" width="1.28515625" style="76" customWidth="1"/>
    <col min="15" max="15" width="19.42578125" style="215" bestFit="1" customWidth="1"/>
    <col min="16" max="16" width="1.28515625" style="76" customWidth="1"/>
    <col min="17" max="17" width="20.140625" style="76" customWidth="1"/>
    <col min="18" max="18" width="0.28515625" style="12" customWidth="1"/>
    <col min="19" max="16384" width="9.140625" style="12"/>
  </cols>
  <sheetData>
    <row r="1" spans="1:18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</row>
    <row r="2" spans="1:18" ht="30" customHeight="1">
      <c r="A2" s="349" t="s">
        <v>58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</row>
    <row r="3" spans="1:18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</row>
    <row r="4" spans="1:18" s="13" customFormat="1" ht="30" customHeight="1">
      <c r="A4" s="350" t="s">
        <v>122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</row>
    <row r="5" spans="1:18" ht="30" customHeight="1">
      <c r="C5" s="325" t="s">
        <v>69</v>
      </c>
      <c r="D5" s="325"/>
      <c r="E5" s="325"/>
      <c r="F5" s="325"/>
      <c r="G5" s="325"/>
      <c r="H5" s="325"/>
      <c r="I5" s="325"/>
      <c r="K5" s="325" t="str">
        <f>'درآمد سرمایه گذاری در سهام'!$M$5</f>
        <v>از ابتدای سال مالی تا پایان ماه</v>
      </c>
      <c r="L5" s="325"/>
      <c r="M5" s="325"/>
      <c r="N5" s="325"/>
      <c r="O5" s="325"/>
      <c r="P5" s="325"/>
      <c r="Q5" s="325"/>
    </row>
    <row r="6" spans="1:18" ht="30" customHeight="1">
      <c r="A6" s="1" t="s">
        <v>74</v>
      </c>
      <c r="B6" s="11"/>
      <c r="C6" s="60" t="s">
        <v>75</v>
      </c>
      <c r="E6" s="212" t="s">
        <v>72</v>
      </c>
      <c r="G6" s="212" t="s">
        <v>73</v>
      </c>
      <c r="I6" s="212" t="s">
        <v>12</v>
      </c>
      <c r="K6" s="212" t="s">
        <v>75</v>
      </c>
      <c r="M6" s="212" t="s">
        <v>72</v>
      </c>
      <c r="O6" s="212" t="s">
        <v>73</v>
      </c>
      <c r="Q6" s="60" t="s">
        <v>12</v>
      </c>
    </row>
    <row r="7" spans="1:18" ht="30" customHeight="1">
      <c r="A7" s="373" t="s">
        <v>183</v>
      </c>
      <c r="B7" s="373"/>
      <c r="C7" s="187">
        <v>0</v>
      </c>
      <c r="D7" s="186"/>
      <c r="E7" s="213">
        <v>2026422514</v>
      </c>
      <c r="F7" s="217"/>
      <c r="G7" s="213">
        <v>0</v>
      </c>
      <c r="H7" s="186"/>
      <c r="I7" s="213">
        <v>2026422514</v>
      </c>
      <c r="J7" s="217"/>
      <c r="K7" s="187">
        <v>0</v>
      </c>
      <c r="L7" s="186"/>
      <c r="M7" s="213">
        <v>4702251280</v>
      </c>
      <c r="N7" s="217"/>
      <c r="O7" s="213">
        <v>63551119</v>
      </c>
      <c r="P7" s="186"/>
      <c r="Q7" s="213">
        <v>4765802399</v>
      </c>
      <c r="R7" s="36"/>
    </row>
    <row r="8" spans="1:18" ht="30" customHeight="1">
      <c r="A8" s="372" t="s">
        <v>151</v>
      </c>
      <c r="B8" s="372"/>
      <c r="C8" s="187">
        <v>0</v>
      </c>
      <c r="D8" s="186"/>
      <c r="E8" s="213">
        <v>0</v>
      </c>
      <c r="F8" s="217"/>
      <c r="G8" s="213">
        <v>0</v>
      </c>
      <c r="H8" s="186"/>
      <c r="I8" s="213">
        <v>0</v>
      </c>
      <c r="J8" s="217"/>
      <c r="K8" s="187">
        <v>4575826732</v>
      </c>
      <c r="L8" s="186"/>
      <c r="M8" s="213">
        <v>0</v>
      </c>
      <c r="N8" s="217"/>
      <c r="O8" s="213">
        <v>-2884002212</v>
      </c>
      <c r="P8" s="186"/>
      <c r="Q8" s="213">
        <v>1691824520</v>
      </c>
      <c r="R8" s="36"/>
    </row>
    <row r="9" spans="1:18" ht="30" customHeight="1">
      <c r="A9" s="372" t="s">
        <v>196</v>
      </c>
      <c r="B9" s="372"/>
      <c r="C9" s="187">
        <v>0</v>
      </c>
      <c r="D9" s="186"/>
      <c r="E9" s="213">
        <v>0</v>
      </c>
      <c r="F9" s="217"/>
      <c r="G9" s="213">
        <v>0</v>
      </c>
      <c r="H9" s="186"/>
      <c r="I9" s="213">
        <v>0</v>
      </c>
      <c r="J9" s="217"/>
      <c r="K9" s="187">
        <v>10175321800</v>
      </c>
      <c r="L9" s="186"/>
      <c r="M9" s="213">
        <v>0</v>
      </c>
      <c r="N9" s="217"/>
      <c r="O9" s="213">
        <v>-3150375000</v>
      </c>
      <c r="P9" s="186"/>
      <c r="Q9" s="213">
        <v>7024946800</v>
      </c>
      <c r="R9" s="36"/>
    </row>
    <row r="10" spans="1:18" ht="30" customHeight="1">
      <c r="A10" s="372" t="s">
        <v>209</v>
      </c>
      <c r="B10" s="372"/>
      <c r="C10" s="187">
        <v>0</v>
      </c>
      <c r="D10" s="186"/>
      <c r="E10" s="213">
        <v>2581018367</v>
      </c>
      <c r="F10" s="217"/>
      <c r="G10" s="213">
        <v>0</v>
      </c>
      <c r="H10" s="186"/>
      <c r="I10" s="213">
        <v>2581018367</v>
      </c>
      <c r="J10" s="217"/>
      <c r="K10" s="187">
        <v>0</v>
      </c>
      <c r="L10" s="186"/>
      <c r="M10" s="213">
        <v>6135576385</v>
      </c>
      <c r="N10" s="217"/>
      <c r="O10" s="213">
        <v>684794763</v>
      </c>
      <c r="P10" s="186"/>
      <c r="Q10" s="213">
        <v>6820371148</v>
      </c>
      <c r="R10" s="36"/>
    </row>
    <row r="11" spans="1:18" ht="30" customHeight="1">
      <c r="A11" s="372" t="s">
        <v>173</v>
      </c>
      <c r="B11" s="372"/>
      <c r="C11" s="187">
        <v>0</v>
      </c>
      <c r="D11" s="186"/>
      <c r="E11" s="213">
        <v>0</v>
      </c>
      <c r="F11" s="217"/>
      <c r="G11" s="213">
        <v>0</v>
      </c>
      <c r="H11" s="186"/>
      <c r="I11" s="213">
        <v>0</v>
      </c>
      <c r="J11" s="217"/>
      <c r="K11" s="187">
        <v>781567951</v>
      </c>
      <c r="L11" s="186"/>
      <c r="M11" s="213">
        <v>0</v>
      </c>
      <c r="N11" s="217"/>
      <c r="O11" s="213">
        <v>-299745000</v>
      </c>
      <c r="P11" s="186"/>
      <c r="Q11" s="213">
        <v>481822951</v>
      </c>
      <c r="R11" s="36"/>
    </row>
    <row r="12" spans="1:18" ht="30" customHeight="1">
      <c r="A12" s="372" t="s">
        <v>210</v>
      </c>
      <c r="B12" s="372"/>
      <c r="C12" s="187">
        <v>0</v>
      </c>
      <c r="D12" s="186"/>
      <c r="E12" s="213">
        <v>0</v>
      </c>
      <c r="F12" s="217"/>
      <c r="G12" s="213">
        <v>0</v>
      </c>
      <c r="H12" s="186"/>
      <c r="I12" s="213">
        <v>0</v>
      </c>
      <c r="J12" s="217"/>
      <c r="K12" s="187">
        <v>0</v>
      </c>
      <c r="L12" s="186"/>
      <c r="M12" s="213">
        <v>0</v>
      </c>
      <c r="N12" s="217"/>
      <c r="O12" s="213">
        <v>1063322867</v>
      </c>
      <c r="P12" s="186"/>
      <c r="Q12" s="213">
        <v>1063322867</v>
      </c>
      <c r="R12" s="36"/>
    </row>
    <row r="13" spans="1:18" ht="30" customHeight="1">
      <c r="A13" s="372" t="s">
        <v>211</v>
      </c>
      <c r="B13" s="372"/>
      <c r="C13" s="187">
        <v>0</v>
      </c>
      <c r="D13" s="186"/>
      <c r="E13" s="213">
        <v>0</v>
      </c>
      <c r="F13" s="217"/>
      <c r="G13" s="213">
        <v>0</v>
      </c>
      <c r="H13" s="186"/>
      <c r="I13" s="213">
        <v>0</v>
      </c>
      <c r="J13" s="217"/>
      <c r="K13" s="187">
        <v>0</v>
      </c>
      <c r="L13" s="186"/>
      <c r="M13" s="213">
        <v>0</v>
      </c>
      <c r="N13" s="217"/>
      <c r="O13" s="213">
        <v>50987198</v>
      </c>
      <c r="P13" s="186"/>
      <c r="Q13" s="213">
        <v>50987198</v>
      </c>
      <c r="R13" s="36"/>
    </row>
    <row r="14" spans="1:18" ht="30" customHeight="1">
      <c r="A14" s="372" t="s">
        <v>213</v>
      </c>
      <c r="B14" s="372"/>
      <c r="C14" s="187">
        <v>0</v>
      </c>
      <c r="D14" s="186"/>
      <c r="E14" s="213">
        <v>0</v>
      </c>
      <c r="F14" s="217"/>
      <c r="G14" s="213">
        <v>0</v>
      </c>
      <c r="H14" s="186"/>
      <c r="I14" s="213">
        <v>0</v>
      </c>
      <c r="J14" s="217"/>
      <c r="K14" s="187">
        <v>0</v>
      </c>
      <c r="L14" s="186"/>
      <c r="M14" s="213">
        <v>0</v>
      </c>
      <c r="N14" s="217"/>
      <c r="O14" s="213">
        <v>1055676261</v>
      </c>
      <c r="P14" s="186"/>
      <c r="Q14" s="213">
        <v>1055676261</v>
      </c>
      <c r="R14" s="36"/>
    </row>
    <row r="15" spans="1:18" ht="30" customHeight="1">
      <c r="A15" s="372" t="s">
        <v>45</v>
      </c>
      <c r="B15" s="372"/>
      <c r="C15" s="187">
        <v>0</v>
      </c>
      <c r="D15" s="186"/>
      <c r="E15" s="213">
        <v>10240428738</v>
      </c>
      <c r="F15" s="217"/>
      <c r="G15" s="213">
        <v>0</v>
      </c>
      <c r="H15" s="186"/>
      <c r="I15" s="213">
        <v>10240428738</v>
      </c>
      <c r="J15" s="217"/>
      <c r="K15" s="187">
        <v>0</v>
      </c>
      <c r="L15" s="186"/>
      <c r="M15" s="213">
        <v>78962129116</v>
      </c>
      <c r="N15" s="217"/>
      <c r="O15" s="213">
        <v>2296517409</v>
      </c>
      <c r="P15" s="186"/>
      <c r="Q15" s="213">
        <v>81258646525</v>
      </c>
      <c r="R15" s="36"/>
    </row>
    <row r="16" spans="1:18" ht="30" customHeight="1">
      <c r="A16" s="372" t="s">
        <v>37</v>
      </c>
      <c r="B16" s="372"/>
      <c r="C16" s="187">
        <v>0</v>
      </c>
      <c r="D16" s="186"/>
      <c r="E16" s="213">
        <v>7701474055</v>
      </c>
      <c r="F16" s="217"/>
      <c r="G16" s="213">
        <v>0</v>
      </c>
      <c r="H16" s="186"/>
      <c r="I16" s="213">
        <v>7701474055</v>
      </c>
      <c r="J16" s="217"/>
      <c r="K16" s="187">
        <v>0</v>
      </c>
      <c r="L16" s="186"/>
      <c r="M16" s="213">
        <v>57837156935</v>
      </c>
      <c r="N16" s="217"/>
      <c r="O16" s="213">
        <v>2727016389</v>
      </c>
      <c r="P16" s="186"/>
      <c r="Q16" s="213">
        <v>60564173324</v>
      </c>
      <c r="R16" s="36"/>
    </row>
    <row r="17" spans="1:18" ht="30" customHeight="1">
      <c r="A17" s="372" t="s">
        <v>229</v>
      </c>
      <c r="B17" s="372"/>
      <c r="C17" s="187">
        <v>0</v>
      </c>
      <c r="D17" s="186"/>
      <c r="E17" s="213">
        <v>0</v>
      </c>
      <c r="F17" s="217"/>
      <c r="G17" s="213">
        <v>0</v>
      </c>
      <c r="H17" s="186"/>
      <c r="I17" s="213">
        <v>0</v>
      </c>
      <c r="J17" s="217"/>
      <c r="K17" s="187">
        <v>0</v>
      </c>
      <c r="L17" s="186"/>
      <c r="M17" s="213">
        <v>0</v>
      </c>
      <c r="N17" s="217"/>
      <c r="O17" s="213">
        <v>1718865392</v>
      </c>
      <c r="P17" s="186"/>
      <c r="Q17" s="213">
        <v>1718865392</v>
      </c>
      <c r="R17" s="36"/>
    </row>
    <row r="18" spans="1:18" ht="30" customHeight="1">
      <c r="A18" s="372" t="s">
        <v>214</v>
      </c>
      <c r="B18" s="372"/>
      <c r="C18" s="187">
        <v>0</v>
      </c>
      <c r="D18" s="186"/>
      <c r="E18" s="213">
        <v>0</v>
      </c>
      <c r="F18" s="217"/>
      <c r="G18" s="213">
        <v>0</v>
      </c>
      <c r="H18" s="186"/>
      <c r="I18" s="213">
        <v>0</v>
      </c>
      <c r="J18" s="217"/>
      <c r="K18" s="187">
        <v>0</v>
      </c>
      <c r="L18" s="186"/>
      <c r="M18" s="213">
        <v>0</v>
      </c>
      <c r="N18" s="217"/>
      <c r="O18" s="213">
        <v>20878050</v>
      </c>
      <c r="P18" s="186"/>
      <c r="Q18" s="213">
        <v>20878050</v>
      </c>
      <c r="R18" s="36"/>
    </row>
    <row r="19" spans="1:18" ht="30" customHeight="1">
      <c r="A19" s="372" t="s">
        <v>138</v>
      </c>
      <c r="B19" s="372"/>
      <c r="C19" s="187">
        <v>17172101</v>
      </c>
      <c r="D19" s="186"/>
      <c r="E19" s="213">
        <v>4706789</v>
      </c>
      <c r="F19" s="217"/>
      <c r="G19" s="213">
        <v>0</v>
      </c>
      <c r="H19" s="186"/>
      <c r="I19" s="213">
        <v>21878890</v>
      </c>
      <c r="J19" s="217"/>
      <c r="K19" s="187">
        <v>12915885817</v>
      </c>
      <c r="L19" s="186"/>
      <c r="M19" s="213">
        <v>42167013</v>
      </c>
      <c r="N19" s="217"/>
      <c r="O19" s="213">
        <v>1125887927</v>
      </c>
      <c r="P19" s="186"/>
      <c r="Q19" s="213">
        <v>14083940757</v>
      </c>
      <c r="R19" s="36"/>
    </row>
    <row r="20" spans="1:18" ht="30" customHeight="1">
      <c r="A20" s="372" t="s">
        <v>145</v>
      </c>
      <c r="B20" s="372"/>
      <c r="C20" s="187">
        <v>0</v>
      </c>
      <c r="D20" s="186"/>
      <c r="E20" s="213">
        <v>0</v>
      </c>
      <c r="F20" s="217"/>
      <c r="G20" s="213">
        <v>0</v>
      </c>
      <c r="H20" s="186"/>
      <c r="I20" s="213">
        <v>0</v>
      </c>
      <c r="J20" s="217"/>
      <c r="K20" s="187">
        <v>4036758902</v>
      </c>
      <c r="L20" s="186"/>
      <c r="M20" s="213">
        <v>0</v>
      </c>
      <c r="N20" s="217"/>
      <c r="O20" s="213">
        <v>389907665</v>
      </c>
      <c r="P20" s="186"/>
      <c r="Q20" s="213">
        <v>4426666567</v>
      </c>
      <c r="R20" s="36"/>
    </row>
    <row r="21" spans="1:18" ht="30" customHeight="1">
      <c r="A21" s="372" t="s">
        <v>280</v>
      </c>
      <c r="B21" s="372"/>
      <c r="C21" s="187">
        <v>19148948049</v>
      </c>
      <c r="D21" s="186"/>
      <c r="E21" s="213">
        <v>-3037499999</v>
      </c>
      <c r="F21" s="217"/>
      <c r="G21" s="213">
        <v>0</v>
      </c>
      <c r="H21" s="186"/>
      <c r="I21" s="213">
        <v>16111448050</v>
      </c>
      <c r="J21" s="217"/>
      <c r="K21" s="187">
        <v>19148948049</v>
      </c>
      <c r="L21" s="186"/>
      <c r="M21" s="213">
        <v>-3037499999</v>
      </c>
      <c r="N21" s="217"/>
      <c r="O21" s="213">
        <v>0</v>
      </c>
      <c r="P21" s="186"/>
      <c r="Q21" s="213">
        <v>16111448050</v>
      </c>
      <c r="R21" s="36"/>
    </row>
    <row r="22" spans="1:18" ht="30" customHeight="1">
      <c r="A22" s="372" t="s">
        <v>282</v>
      </c>
      <c r="B22" s="372"/>
      <c r="C22" s="187">
        <v>21459339486</v>
      </c>
      <c r="D22" s="186"/>
      <c r="E22" s="213">
        <v>-7595042870</v>
      </c>
      <c r="F22" s="217"/>
      <c r="G22" s="213">
        <v>0</v>
      </c>
      <c r="H22" s="186"/>
      <c r="I22" s="213">
        <v>13864296616</v>
      </c>
      <c r="J22" s="217"/>
      <c r="K22" s="187">
        <v>21459339486</v>
      </c>
      <c r="L22" s="186"/>
      <c r="M22" s="213">
        <v>-7595042870</v>
      </c>
      <c r="N22" s="217"/>
      <c r="O22" s="213">
        <v>0</v>
      </c>
      <c r="P22" s="186"/>
      <c r="Q22" s="213">
        <v>13864296616</v>
      </c>
      <c r="R22" s="36"/>
    </row>
    <row r="23" spans="1:18" ht="30" customHeight="1">
      <c r="A23" s="372" t="s">
        <v>200</v>
      </c>
      <c r="B23" s="372"/>
      <c r="C23" s="187">
        <v>66238001474</v>
      </c>
      <c r="D23" s="186"/>
      <c r="E23" s="213">
        <v>-188848681702</v>
      </c>
      <c r="F23" s="217"/>
      <c r="G23" s="213">
        <v>0</v>
      </c>
      <c r="H23" s="186"/>
      <c r="I23" s="213">
        <v>-122610680228</v>
      </c>
      <c r="J23" s="217"/>
      <c r="K23" s="187">
        <v>1076349239090</v>
      </c>
      <c r="L23" s="186"/>
      <c r="M23" s="213">
        <v>-347931890568</v>
      </c>
      <c r="N23" s="217"/>
      <c r="O23" s="213">
        <v>0</v>
      </c>
      <c r="P23" s="186"/>
      <c r="Q23" s="213">
        <v>728417348522</v>
      </c>
      <c r="R23" s="36"/>
    </row>
    <row r="24" spans="1:18" ht="30" customHeight="1">
      <c r="A24" s="372" t="s">
        <v>201</v>
      </c>
      <c r="B24" s="372"/>
      <c r="C24" s="187">
        <v>25581323102</v>
      </c>
      <c r="D24" s="186"/>
      <c r="E24" s="213">
        <v>-33835782783</v>
      </c>
      <c r="F24" s="217"/>
      <c r="G24" s="213">
        <v>0</v>
      </c>
      <c r="H24" s="186"/>
      <c r="I24" s="213">
        <v>-8254459681</v>
      </c>
      <c r="J24" s="217"/>
      <c r="K24" s="187">
        <v>409761221560</v>
      </c>
      <c r="L24" s="186"/>
      <c r="M24" s="213">
        <v>-173379644709</v>
      </c>
      <c r="N24" s="217"/>
      <c r="O24" s="213">
        <v>0</v>
      </c>
      <c r="P24" s="186"/>
      <c r="Q24" s="213">
        <v>236381576851</v>
      </c>
      <c r="R24" s="36"/>
    </row>
    <row r="25" spans="1:18" ht="30" customHeight="1">
      <c r="A25" s="372" t="s">
        <v>181</v>
      </c>
      <c r="B25" s="372"/>
      <c r="C25" s="187">
        <v>5606328784</v>
      </c>
      <c r="D25" s="186"/>
      <c r="E25" s="213">
        <v>1928150997</v>
      </c>
      <c r="F25" s="217"/>
      <c r="G25" s="213">
        <v>0</v>
      </c>
      <c r="H25" s="186"/>
      <c r="I25" s="213">
        <v>7534479781</v>
      </c>
      <c r="J25" s="217"/>
      <c r="K25" s="187">
        <v>43258372528</v>
      </c>
      <c r="L25" s="186"/>
      <c r="M25" s="213">
        <v>12872996500</v>
      </c>
      <c r="N25" s="217"/>
      <c r="O25" s="213">
        <v>0</v>
      </c>
      <c r="P25" s="186"/>
      <c r="Q25" s="213">
        <v>56131369028</v>
      </c>
      <c r="R25" s="36"/>
    </row>
    <row r="26" spans="1:18" ht="30" customHeight="1">
      <c r="A26" s="372" t="s">
        <v>174</v>
      </c>
      <c r="B26" s="372"/>
      <c r="C26" s="187">
        <v>2007548053</v>
      </c>
      <c r="D26" s="186"/>
      <c r="E26" s="213">
        <v>0</v>
      </c>
      <c r="F26" s="217"/>
      <c r="G26" s="213">
        <v>0</v>
      </c>
      <c r="H26" s="186"/>
      <c r="I26" s="213">
        <v>2007548053</v>
      </c>
      <c r="J26" s="217"/>
      <c r="K26" s="187">
        <v>15298742063</v>
      </c>
      <c r="L26" s="186"/>
      <c r="M26" s="213">
        <v>-443373283</v>
      </c>
      <c r="N26" s="217"/>
      <c r="O26" s="213">
        <v>0</v>
      </c>
      <c r="P26" s="186"/>
      <c r="Q26" s="213">
        <v>14855368780</v>
      </c>
      <c r="R26" s="36"/>
    </row>
    <row r="27" spans="1:18" ht="30" customHeight="1">
      <c r="A27" s="372" t="s">
        <v>161</v>
      </c>
      <c r="B27" s="372"/>
      <c r="C27" s="187">
        <v>5070385030</v>
      </c>
      <c r="D27" s="186"/>
      <c r="E27" s="213">
        <v>0</v>
      </c>
      <c r="F27" s="217"/>
      <c r="G27" s="213">
        <v>0</v>
      </c>
      <c r="H27" s="186"/>
      <c r="I27" s="213">
        <v>5070385030</v>
      </c>
      <c r="J27" s="217"/>
      <c r="K27" s="187">
        <v>37927390752</v>
      </c>
      <c r="L27" s="186"/>
      <c r="M27" s="213">
        <v>6600840840</v>
      </c>
      <c r="N27" s="217"/>
      <c r="O27" s="213">
        <v>0</v>
      </c>
      <c r="P27" s="186"/>
      <c r="Q27" s="213">
        <v>44528231592</v>
      </c>
      <c r="R27" s="36"/>
    </row>
    <row r="28" spans="1:18" ht="30" customHeight="1">
      <c r="A28" s="372" t="s">
        <v>162</v>
      </c>
      <c r="B28" s="372"/>
      <c r="C28" s="187">
        <v>435774830</v>
      </c>
      <c r="D28" s="186"/>
      <c r="E28" s="213">
        <v>571766173</v>
      </c>
      <c r="F28" s="217"/>
      <c r="G28" s="213">
        <v>0</v>
      </c>
      <c r="H28" s="186"/>
      <c r="I28" s="213">
        <v>1007541003</v>
      </c>
      <c r="J28" s="217"/>
      <c r="K28" s="187">
        <v>3221388946</v>
      </c>
      <c r="L28" s="186"/>
      <c r="M28" s="213">
        <v>666581669</v>
      </c>
      <c r="N28" s="217"/>
      <c r="O28" s="213">
        <v>0</v>
      </c>
      <c r="P28" s="186"/>
      <c r="Q28" s="213">
        <v>3887970615</v>
      </c>
      <c r="R28" s="36"/>
    </row>
    <row r="29" spans="1:18" ht="30" customHeight="1">
      <c r="A29" s="372" t="s">
        <v>129</v>
      </c>
      <c r="B29" s="372"/>
      <c r="C29" s="187">
        <v>28568807392</v>
      </c>
      <c r="D29" s="186"/>
      <c r="E29" s="213">
        <v>0</v>
      </c>
      <c r="F29" s="217"/>
      <c r="G29" s="213">
        <v>0</v>
      </c>
      <c r="H29" s="186"/>
      <c r="I29" s="213">
        <v>28568807392</v>
      </c>
      <c r="J29" s="217"/>
      <c r="K29" s="187">
        <v>225785735840</v>
      </c>
      <c r="L29" s="186"/>
      <c r="M29" s="213">
        <v>0</v>
      </c>
      <c r="N29" s="217"/>
      <c r="O29" s="213">
        <v>0</v>
      </c>
      <c r="P29" s="186"/>
      <c r="Q29" s="213">
        <v>225785735840</v>
      </c>
      <c r="R29" s="36"/>
    </row>
    <row r="30" spans="1:18" ht="30" customHeight="1">
      <c r="A30" s="372" t="s">
        <v>157</v>
      </c>
      <c r="B30" s="372"/>
      <c r="C30" s="187">
        <v>2074949790</v>
      </c>
      <c r="D30" s="186"/>
      <c r="E30" s="213">
        <v>0</v>
      </c>
      <c r="F30" s="217"/>
      <c r="G30" s="213">
        <v>0</v>
      </c>
      <c r="H30" s="186"/>
      <c r="I30" s="213">
        <v>2074949790</v>
      </c>
      <c r="J30" s="217"/>
      <c r="K30" s="187">
        <v>18029150112</v>
      </c>
      <c r="L30" s="186"/>
      <c r="M30" s="213">
        <v>5110119861</v>
      </c>
      <c r="N30" s="217"/>
      <c r="O30" s="213">
        <v>0</v>
      </c>
      <c r="P30" s="186"/>
      <c r="Q30" s="213">
        <v>23139269973</v>
      </c>
      <c r="R30" s="36"/>
    </row>
    <row r="31" spans="1:18" ht="30" customHeight="1">
      <c r="A31" s="372" t="s">
        <v>152</v>
      </c>
      <c r="B31" s="372"/>
      <c r="C31" s="187">
        <v>2422193525</v>
      </c>
      <c r="D31" s="186"/>
      <c r="E31" s="213">
        <v>-2124029230</v>
      </c>
      <c r="F31" s="217"/>
      <c r="G31" s="213">
        <v>0</v>
      </c>
      <c r="H31" s="186"/>
      <c r="I31" s="213">
        <v>298164295</v>
      </c>
      <c r="J31" s="217"/>
      <c r="K31" s="187">
        <v>21046336090</v>
      </c>
      <c r="L31" s="186"/>
      <c r="M31" s="213">
        <v>3433119226</v>
      </c>
      <c r="N31" s="217"/>
      <c r="O31" s="213">
        <v>0</v>
      </c>
      <c r="P31" s="186"/>
      <c r="Q31" s="213">
        <v>24479455316</v>
      </c>
      <c r="R31" s="36"/>
    </row>
    <row r="32" spans="1:18" ht="30" customHeight="1">
      <c r="A32" s="372" t="s">
        <v>182</v>
      </c>
      <c r="B32" s="372"/>
      <c r="C32" s="187">
        <v>8947976300</v>
      </c>
      <c r="D32" s="186"/>
      <c r="E32" s="213">
        <v>0</v>
      </c>
      <c r="F32" s="217"/>
      <c r="G32" s="213">
        <v>0</v>
      </c>
      <c r="H32" s="186"/>
      <c r="I32" s="213">
        <v>8947976300</v>
      </c>
      <c r="J32" s="217"/>
      <c r="K32" s="187">
        <v>69013963450</v>
      </c>
      <c r="L32" s="186"/>
      <c r="M32" s="213">
        <v>0</v>
      </c>
      <c r="N32" s="217"/>
      <c r="O32" s="213">
        <v>0</v>
      </c>
      <c r="P32" s="186"/>
      <c r="Q32" s="213">
        <v>69013963450</v>
      </c>
      <c r="R32" s="36"/>
    </row>
    <row r="33" spans="1:18" ht="30" customHeight="1">
      <c r="A33" s="372" t="s">
        <v>142</v>
      </c>
      <c r="B33" s="372"/>
      <c r="C33" s="187">
        <v>15968900445</v>
      </c>
      <c r="D33" s="186"/>
      <c r="E33" s="213">
        <v>0</v>
      </c>
      <c r="F33" s="217"/>
      <c r="G33" s="213">
        <v>0</v>
      </c>
      <c r="H33" s="186"/>
      <c r="I33" s="213">
        <v>15968900445</v>
      </c>
      <c r="J33" s="217"/>
      <c r="K33" s="187">
        <v>119294403330</v>
      </c>
      <c r="L33" s="186"/>
      <c r="M33" s="213">
        <v>-1514775891</v>
      </c>
      <c r="N33" s="217"/>
      <c r="O33" s="213">
        <v>0</v>
      </c>
      <c r="P33" s="186"/>
      <c r="Q33" s="213">
        <v>117779627439</v>
      </c>
      <c r="R33" s="36"/>
    </row>
    <row r="34" spans="1:18" ht="30" customHeight="1">
      <c r="A34" s="372" t="s">
        <v>281</v>
      </c>
      <c r="B34" s="372"/>
      <c r="C34" s="187">
        <v>6506690426</v>
      </c>
      <c r="D34" s="186"/>
      <c r="E34" s="213">
        <v>-603749999</v>
      </c>
      <c r="F34" s="217"/>
      <c r="G34" s="213">
        <v>0</v>
      </c>
      <c r="H34" s="186"/>
      <c r="I34" s="213">
        <v>5902940427</v>
      </c>
      <c r="J34" s="217"/>
      <c r="K34" s="187">
        <v>6506690426</v>
      </c>
      <c r="L34" s="186"/>
      <c r="M34" s="213">
        <v>-603749999</v>
      </c>
      <c r="N34" s="217"/>
      <c r="O34" s="213">
        <v>0</v>
      </c>
      <c r="P34" s="186"/>
      <c r="Q34" s="213">
        <v>5902940427</v>
      </c>
      <c r="R34" s="36"/>
    </row>
    <row r="35" spans="1:18" ht="30" customHeight="1">
      <c r="A35" s="372" t="s">
        <v>146</v>
      </c>
      <c r="B35" s="372"/>
      <c r="C35" s="187">
        <v>11896407165</v>
      </c>
      <c r="D35" s="186"/>
      <c r="E35" s="213">
        <v>0</v>
      </c>
      <c r="F35" s="217"/>
      <c r="G35" s="213">
        <v>0</v>
      </c>
      <c r="H35" s="186"/>
      <c r="I35" s="213">
        <v>11896407165</v>
      </c>
      <c r="J35" s="217"/>
      <c r="K35" s="187">
        <v>86238834915</v>
      </c>
      <c r="L35" s="186"/>
      <c r="M35" s="213">
        <v>0</v>
      </c>
      <c r="N35" s="217"/>
      <c r="O35" s="213">
        <v>0</v>
      </c>
      <c r="P35" s="186"/>
      <c r="Q35" s="213">
        <v>86238834915</v>
      </c>
      <c r="R35" s="36"/>
    </row>
    <row r="36" spans="1:18" ht="30" customHeight="1">
      <c r="A36" s="372" t="s">
        <v>129</v>
      </c>
      <c r="B36" s="372"/>
      <c r="C36" s="187">
        <v>3390625000</v>
      </c>
      <c r="D36" s="186"/>
      <c r="E36" s="213">
        <v>0</v>
      </c>
      <c r="F36" s="217"/>
      <c r="G36" s="213">
        <v>0</v>
      </c>
      <c r="H36" s="186"/>
      <c r="I36" s="213">
        <v>3390625000</v>
      </c>
      <c r="J36" s="217"/>
      <c r="K36" s="187">
        <v>26796875000</v>
      </c>
      <c r="L36" s="186"/>
      <c r="M36" s="213">
        <v>0</v>
      </c>
      <c r="N36" s="217"/>
      <c r="O36" s="213">
        <v>0</v>
      </c>
      <c r="P36" s="186"/>
      <c r="Q36" s="213">
        <v>26796875000</v>
      </c>
      <c r="R36" s="36"/>
    </row>
    <row r="37" spans="1:18" ht="30" customHeight="1">
      <c r="A37" s="372" t="s">
        <v>127</v>
      </c>
      <c r="B37" s="372"/>
      <c r="C37" s="187">
        <v>14669243106</v>
      </c>
      <c r="D37" s="186"/>
      <c r="E37" s="213">
        <v>0</v>
      </c>
      <c r="F37" s="217"/>
      <c r="G37" s="213">
        <v>0</v>
      </c>
      <c r="H37" s="186"/>
      <c r="I37" s="213">
        <v>14669243106</v>
      </c>
      <c r="J37" s="217"/>
      <c r="K37" s="187">
        <v>135195829171</v>
      </c>
      <c r="L37" s="186"/>
      <c r="M37" s="213">
        <v>0</v>
      </c>
      <c r="N37" s="217"/>
      <c r="O37" s="213">
        <v>0</v>
      </c>
      <c r="P37" s="186"/>
      <c r="Q37" s="213">
        <v>135195829171</v>
      </c>
      <c r="R37" s="36"/>
    </row>
    <row r="38" spans="1:18" ht="30" customHeight="1">
      <c r="A38" s="372" t="s">
        <v>42</v>
      </c>
      <c r="B38" s="372"/>
      <c r="C38" s="187">
        <v>5687324043</v>
      </c>
      <c r="D38" s="186"/>
      <c r="E38" s="213">
        <v>0</v>
      </c>
      <c r="F38" s="217"/>
      <c r="G38" s="213">
        <v>0</v>
      </c>
      <c r="H38" s="186"/>
      <c r="I38" s="213">
        <v>5687324043</v>
      </c>
      <c r="J38" s="217"/>
      <c r="K38" s="187">
        <v>44456012285</v>
      </c>
      <c r="L38" s="186"/>
      <c r="M38" s="213">
        <v>0</v>
      </c>
      <c r="N38" s="217"/>
      <c r="O38" s="213">
        <v>0</v>
      </c>
      <c r="P38" s="186"/>
      <c r="Q38" s="213">
        <v>44456012285</v>
      </c>
      <c r="R38" s="36"/>
    </row>
    <row r="39" spans="1:18" ht="30" customHeight="1">
      <c r="A39" s="372" t="s">
        <v>39</v>
      </c>
      <c r="B39" s="372"/>
      <c r="C39" s="187">
        <v>11617940701</v>
      </c>
      <c r="D39" s="186"/>
      <c r="E39" s="213">
        <v>0</v>
      </c>
      <c r="F39" s="217"/>
      <c r="G39" s="213">
        <v>0</v>
      </c>
      <c r="H39" s="186"/>
      <c r="I39" s="213">
        <v>11617940701</v>
      </c>
      <c r="J39" s="217"/>
      <c r="K39" s="187">
        <v>87907223034</v>
      </c>
      <c r="L39" s="186"/>
      <c r="M39" s="213">
        <v>-5600079</v>
      </c>
      <c r="N39" s="217"/>
      <c r="O39" s="213">
        <v>0</v>
      </c>
      <c r="P39" s="186"/>
      <c r="Q39" s="213">
        <v>87901622955</v>
      </c>
      <c r="R39" s="36"/>
    </row>
    <row r="40" spans="1:18" ht="30" customHeight="1">
      <c r="A40" s="372" t="s">
        <v>279</v>
      </c>
      <c r="B40" s="372"/>
      <c r="C40" s="187">
        <v>0</v>
      </c>
      <c r="D40" s="186"/>
      <c r="E40" s="213">
        <v>-809534626</v>
      </c>
      <c r="F40" s="217"/>
      <c r="G40" s="213">
        <v>0</v>
      </c>
      <c r="H40" s="186"/>
      <c r="I40" s="213">
        <v>-809534626</v>
      </c>
      <c r="J40" s="217"/>
      <c r="K40" s="187">
        <v>0</v>
      </c>
      <c r="L40" s="186"/>
      <c r="M40" s="213">
        <v>-809534626</v>
      </c>
      <c r="N40" s="217"/>
      <c r="O40" s="213">
        <v>0</v>
      </c>
      <c r="P40" s="186"/>
      <c r="Q40" s="213">
        <v>-809534626</v>
      </c>
      <c r="R40" s="36">
        <v>130744897279</v>
      </c>
    </row>
    <row r="41" spans="1:18" ht="30" customHeight="1">
      <c r="A41" s="372" t="s">
        <v>197</v>
      </c>
      <c r="B41" s="372"/>
      <c r="C41" s="187">
        <v>0</v>
      </c>
      <c r="D41" s="186"/>
      <c r="E41" s="213">
        <v>15034029373</v>
      </c>
      <c r="F41" s="217"/>
      <c r="G41" s="213">
        <v>0</v>
      </c>
      <c r="H41" s="186"/>
      <c r="I41" s="213">
        <v>15034029373</v>
      </c>
      <c r="J41" s="217"/>
      <c r="K41" s="187">
        <v>0</v>
      </c>
      <c r="L41" s="186"/>
      <c r="M41" s="213">
        <v>318975322976</v>
      </c>
      <c r="N41" s="217"/>
      <c r="O41" s="213">
        <v>0</v>
      </c>
      <c r="P41" s="186"/>
      <c r="Q41" s="213">
        <v>318975322976</v>
      </c>
      <c r="R41" s="36"/>
    </row>
    <row r="42" spans="1:18" ht="30" customHeight="1">
      <c r="A42" s="372" t="s">
        <v>233</v>
      </c>
      <c r="B42" s="372"/>
      <c r="C42" s="187">
        <v>0</v>
      </c>
      <c r="D42" s="186"/>
      <c r="E42" s="213">
        <v>-393290621</v>
      </c>
      <c r="F42" s="217"/>
      <c r="G42" s="213">
        <v>0</v>
      </c>
      <c r="H42" s="186"/>
      <c r="I42" s="213">
        <v>-393290621</v>
      </c>
      <c r="J42" s="217"/>
      <c r="K42" s="187">
        <v>0</v>
      </c>
      <c r="L42" s="186"/>
      <c r="M42" s="213">
        <v>2103857777</v>
      </c>
      <c r="N42" s="217"/>
      <c r="O42" s="213">
        <v>0</v>
      </c>
      <c r="P42" s="186"/>
      <c r="Q42" s="213">
        <v>2103857777</v>
      </c>
      <c r="R42" s="36"/>
    </row>
    <row r="43" spans="1:18" ht="30" customHeight="1">
      <c r="A43" s="372" t="s">
        <v>212</v>
      </c>
      <c r="B43" s="372"/>
      <c r="C43" s="187">
        <v>0</v>
      </c>
      <c r="D43" s="186"/>
      <c r="E43" s="213">
        <v>44816666843</v>
      </c>
      <c r="F43" s="217"/>
      <c r="G43" s="213">
        <v>0</v>
      </c>
      <c r="H43" s="186"/>
      <c r="I43" s="213">
        <v>44816666843</v>
      </c>
      <c r="J43" s="217"/>
      <c r="K43" s="187">
        <v>19733332241</v>
      </c>
      <c r="L43" s="186"/>
      <c r="M43" s="213">
        <v>53545983594</v>
      </c>
      <c r="N43" s="217"/>
      <c r="O43" s="213">
        <v>0</v>
      </c>
      <c r="P43" s="186"/>
      <c r="Q43" s="213">
        <v>53545983594</v>
      </c>
      <c r="R43" s="36"/>
    </row>
    <row r="44" spans="1:18" ht="30" customHeight="1">
      <c r="A44" s="372" t="s">
        <v>236</v>
      </c>
      <c r="B44" s="372"/>
      <c r="C44" s="187">
        <v>0</v>
      </c>
      <c r="D44" s="186"/>
      <c r="E44" s="213">
        <v>-5064668627</v>
      </c>
      <c r="F44" s="217"/>
      <c r="G44" s="213">
        <v>0</v>
      </c>
      <c r="H44" s="186"/>
      <c r="I44" s="213">
        <v>-5064668627</v>
      </c>
      <c r="J44" s="217"/>
      <c r="K44" s="187">
        <v>0</v>
      </c>
      <c r="L44" s="186"/>
      <c r="M44" s="213">
        <v>12655797781</v>
      </c>
      <c r="N44" s="217"/>
      <c r="O44" s="213">
        <v>0</v>
      </c>
      <c r="P44" s="186"/>
      <c r="Q44" s="213">
        <v>12655797781</v>
      </c>
      <c r="R44" s="36">
        <v>6237880423</v>
      </c>
    </row>
    <row r="45" spans="1:18" ht="30" customHeight="1">
      <c r="A45" s="372" t="s">
        <v>237</v>
      </c>
      <c r="B45" s="372"/>
      <c r="C45" s="187">
        <v>0</v>
      </c>
      <c r="D45" s="186"/>
      <c r="E45" s="213">
        <v>-9447950825</v>
      </c>
      <c r="F45" s="217"/>
      <c r="G45" s="213">
        <v>0</v>
      </c>
      <c r="H45" s="186"/>
      <c r="I45" s="213">
        <v>-9447950825</v>
      </c>
      <c r="J45" s="217"/>
      <c r="K45" s="187">
        <v>0</v>
      </c>
      <c r="L45" s="186"/>
      <c r="M45" s="213">
        <v>2840137219</v>
      </c>
      <c r="N45" s="217"/>
      <c r="O45" s="213">
        <v>0</v>
      </c>
      <c r="P45" s="186"/>
      <c r="Q45" s="213">
        <v>2840137219</v>
      </c>
      <c r="R45" s="36"/>
    </row>
    <row r="46" spans="1:18" ht="30" customHeight="1">
      <c r="A46" s="372" t="s">
        <v>226</v>
      </c>
      <c r="B46" s="372"/>
      <c r="C46" s="187">
        <v>0</v>
      </c>
      <c r="D46" s="186"/>
      <c r="E46" s="213">
        <v>53891790904</v>
      </c>
      <c r="F46" s="217"/>
      <c r="G46" s="213">
        <v>0</v>
      </c>
      <c r="H46" s="186"/>
      <c r="I46" s="213">
        <v>53891790904</v>
      </c>
      <c r="J46" s="217"/>
      <c r="K46" s="187">
        <v>128498036472</v>
      </c>
      <c r="L46" s="186"/>
      <c r="M46" s="213">
        <v>190879167002</v>
      </c>
      <c r="N46" s="217"/>
      <c r="O46" s="213">
        <v>0</v>
      </c>
      <c r="P46" s="186"/>
      <c r="Q46" s="213">
        <v>190879167002</v>
      </c>
      <c r="R46" s="36">
        <v>35008347530</v>
      </c>
    </row>
    <row r="47" spans="1:18" ht="30" customHeight="1">
      <c r="A47" s="372" t="s">
        <v>265</v>
      </c>
      <c r="B47" s="372"/>
      <c r="C47" s="187">
        <v>0</v>
      </c>
      <c r="D47" s="186"/>
      <c r="E47" s="213">
        <v>29282029803</v>
      </c>
      <c r="F47" s="217"/>
      <c r="G47" s="213">
        <v>0</v>
      </c>
      <c r="H47" s="186"/>
      <c r="I47" s="213">
        <v>29282029803</v>
      </c>
      <c r="J47" s="217"/>
      <c r="K47" s="187">
        <v>18761018144</v>
      </c>
      <c r="L47" s="186"/>
      <c r="M47" s="213">
        <v>44252346430</v>
      </c>
      <c r="N47" s="217"/>
      <c r="O47" s="213">
        <v>0</v>
      </c>
      <c r="P47" s="186"/>
      <c r="Q47" s="213">
        <v>44252346430</v>
      </c>
      <c r="R47" s="36"/>
    </row>
    <row r="48" spans="1:18" ht="30" customHeight="1">
      <c r="A48" s="372" t="s">
        <v>277</v>
      </c>
      <c r="B48" s="372"/>
      <c r="C48" s="187">
        <v>0</v>
      </c>
      <c r="D48" s="186"/>
      <c r="E48" s="213">
        <v>-99251347</v>
      </c>
      <c r="F48" s="217"/>
      <c r="G48" s="213">
        <v>0</v>
      </c>
      <c r="H48" s="186"/>
      <c r="I48" s="213">
        <v>-99251347</v>
      </c>
      <c r="J48" s="217"/>
      <c r="K48" s="187">
        <v>0</v>
      </c>
      <c r="L48" s="186"/>
      <c r="M48" s="213">
        <v>-99251347</v>
      </c>
      <c r="N48" s="217"/>
      <c r="O48" s="213">
        <v>0</v>
      </c>
      <c r="P48" s="186"/>
      <c r="Q48" s="213">
        <v>-99251347</v>
      </c>
      <c r="R48" s="36">
        <v>46406913359</v>
      </c>
    </row>
    <row r="49" spans="1:18" ht="30" customHeight="1">
      <c r="A49" s="383" t="s">
        <v>278</v>
      </c>
      <c r="B49" s="383"/>
      <c r="C49" s="187">
        <v>0</v>
      </c>
      <c r="D49" s="186"/>
      <c r="E49" s="213">
        <v>-1087499999</v>
      </c>
      <c r="F49" s="217"/>
      <c r="G49" s="213">
        <v>0</v>
      </c>
      <c r="H49" s="186"/>
      <c r="I49" s="213">
        <v>-1087499999</v>
      </c>
      <c r="J49" s="217"/>
      <c r="K49" s="187">
        <v>0</v>
      </c>
      <c r="L49" s="186"/>
      <c r="M49" s="213">
        <v>-1087499999</v>
      </c>
      <c r="N49" s="217"/>
      <c r="O49" s="213">
        <v>0</v>
      </c>
      <c r="P49" s="186"/>
      <c r="Q49" s="213">
        <v>-1087499999</v>
      </c>
      <c r="R49" s="36">
        <v>56361067307</v>
      </c>
    </row>
    <row r="50" spans="1:18" s="22" customFormat="1" ht="30" customHeight="1" thickBot="1">
      <c r="A50" s="11" t="s">
        <v>12</v>
      </c>
      <c r="B50" s="11"/>
      <c r="C50" s="188">
        <f>SUM(C7:C49)</f>
        <v>257315878802</v>
      </c>
      <c r="D50" s="189"/>
      <c r="E50" s="216">
        <f>SUM(E7:E49)</f>
        <v>-84868498072</v>
      </c>
      <c r="F50" s="218"/>
      <c r="G50" s="214">
        <f>SUM(G7:G49)</f>
        <v>0</v>
      </c>
      <c r="H50" s="189"/>
      <c r="I50" s="214">
        <f>SUM(I7:I49)</f>
        <v>172447380730</v>
      </c>
      <c r="J50" s="218"/>
      <c r="K50" s="214">
        <f>SUM(K7:K49)</f>
        <v>2666173444186</v>
      </c>
      <c r="L50" s="189"/>
      <c r="M50" s="216">
        <f>SUM(M7:M49)</f>
        <v>265107688234</v>
      </c>
      <c r="N50" s="189"/>
      <c r="O50" s="214">
        <f>SUM(O7:O49)</f>
        <v>4863282828</v>
      </c>
      <c r="P50" s="189"/>
      <c r="Q50" s="188">
        <f>SUM(Q7:Q49)</f>
        <v>2769152028391</v>
      </c>
    </row>
    <row r="51" spans="1:18" ht="30" customHeight="1" thickTop="1"/>
  </sheetData>
  <mergeCells count="49">
    <mergeCell ref="A25:B25"/>
    <mergeCell ref="A26:B26"/>
    <mergeCell ref="A27:B27"/>
    <mergeCell ref="A28:B28"/>
    <mergeCell ref="A29:B29"/>
    <mergeCell ref="A38:B38"/>
    <mergeCell ref="A49:B49"/>
    <mergeCell ref="A30:B30"/>
    <mergeCell ref="A31:B31"/>
    <mergeCell ref="A32:B32"/>
    <mergeCell ref="A33:B33"/>
    <mergeCell ref="A34:B34"/>
    <mergeCell ref="A22:B22"/>
    <mergeCell ref="A23:B23"/>
    <mergeCell ref="A24:B24"/>
    <mergeCell ref="A47:B47"/>
    <mergeCell ref="A48:B48"/>
    <mergeCell ref="A39:B39"/>
    <mergeCell ref="A44:B44"/>
    <mergeCell ref="A46:B46"/>
    <mergeCell ref="A45:B45"/>
    <mergeCell ref="A40:B40"/>
    <mergeCell ref="A42:B42"/>
    <mergeCell ref="A43:B43"/>
    <mergeCell ref="A41:B41"/>
    <mergeCell ref="A35:B35"/>
    <mergeCell ref="A36:B36"/>
    <mergeCell ref="A37:B3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Q1"/>
    <mergeCell ref="A2:Q2"/>
    <mergeCell ref="A3:Q3"/>
    <mergeCell ref="C5:I5"/>
    <mergeCell ref="K5:Q5"/>
    <mergeCell ref="A4:Q4"/>
  </mergeCells>
  <pageMargins left="0.39" right="0.39" top="0.39" bottom="0.39" header="0" footer="0"/>
  <pageSetup scale="6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249977111117893"/>
    <pageSetUpPr fitToPage="1"/>
  </sheetPr>
  <dimension ref="A1:M161"/>
  <sheetViews>
    <sheetView rightToLeft="1" view="pageBreakPreview" zoomScale="112" zoomScaleNormal="100" zoomScaleSheetLayoutView="112" workbookViewId="0">
      <selection activeCell="F161" sqref="F161"/>
    </sheetView>
  </sheetViews>
  <sheetFormatPr defaultColWidth="9.140625" defaultRowHeight="30" customHeight="1"/>
  <cols>
    <col min="1" max="1" width="6.5703125" style="12" bestFit="1" customWidth="1"/>
    <col min="2" max="2" width="51.28515625" style="12" customWidth="1"/>
    <col min="3" max="3" width="1.140625" style="12" customWidth="1"/>
    <col min="4" max="4" width="19.5703125" style="62" customWidth="1"/>
    <col min="5" max="5" width="1.28515625" style="14" customWidth="1"/>
    <col min="6" max="6" width="26" style="14" customWidth="1"/>
    <col min="7" max="7" width="1.28515625" style="12" customWidth="1"/>
    <col min="8" max="8" width="0.28515625" style="12" customWidth="1"/>
    <col min="9" max="11" width="9.140625" style="12"/>
    <col min="12" max="12" width="65.28515625" style="68" customWidth="1"/>
    <col min="13" max="13" width="15.42578125" style="68" customWidth="1"/>
    <col min="14" max="16384" width="9.140625" style="12"/>
  </cols>
  <sheetData>
    <row r="1" spans="1:13" ht="30" customHeight="1">
      <c r="A1" s="349" t="s">
        <v>0</v>
      </c>
      <c r="B1" s="349"/>
      <c r="C1" s="349"/>
      <c r="D1" s="349"/>
      <c r="E1" s="349"/>
      <c r="F1" s="349"/>
      <c r="G1" s="18"/>
      <c r="L1" s="63"/>
      <c r="M1" s="63"/>
    </row>
    <row r="2" spans="1:13" ht="30" customHeight="1">
      <c r="A2" s="349" t="s">
        <v>58</v>
      </c>
      <c r="B2" s="349"/>
      <c r="C2" s="349"/>
      <c r="D2" s="349"/>
      <c r="E2" s="349"/>
      <c r="F2" s="349"/>
      <c r="G2" s="18"/>
      <c r="L2" s="64"/>
      <c r="M2" s="65"/>
    </row>
    <row r="3" spans="1:13" ht="30" customHeight="1">
      <c r="A3" s="349" t="s">
        <v>273</v>
      </c>
      <c r="B3" s="349"/>
      <c r="C3" s="349"/>
      <c r="D3" s="349"/>
      <c r="E3" s="349"/>
      <c r="F3" s="349"/>
      <c r="G3" s="18"/>
      <c r="L3" s="66"/>
      <c r="M3" s="67"/>
    </row>
    <row r="4" spans="1:13" s="13" customFormat="1" ht="30" customHeight="1">
      <c r="A4" s="350" t="s">
        <v>123</v>
      </c>
      <c r="B4" s="350"/>
      <c r="C4" s="350"/>
      <c r="D4" s="350"/>
      <c r="E4" s="350"/>
      <c r="F4" s="350"/>
      <c r="G4" s="16"/>
      <c r="L4" s="66"/>
      <c r="M4" s="67"/>
    </row>
    <row r="5" spans="1:13" ht="34.5" customHeight="1">
      <c r="D5" s="60" t="s">
        <v>69</v>
      </c>
      <c r="F5" s="5" t="str">
        <f>'درآمد سرمایه گذاری در سهام'!$M$5</f>
        <v>از ابتدای سال مالی تا پایان ماه</v>
      </c>
      <c r="G5" s="18"/>
      <c r="L5" s="66"/>
      <c r="M5" s="67"/>
    </row>
    <row r="6" spans="1:13" ht="29.25" customHeight="1">
      <c r="A6" s="384" t="s">
        <v>84</v>
      </c>
      <c r="B6" s="384"/>
      <c r="D6" s="61" t="s">
        <v>98</v>
      </c>
      <c r="F6" s="6" t="s">
        <v>125</v>
      </c>
      <c r="L6" s="66"/>
      <c r="M6" s="67"/>
    </row>
    <row r="7" spans="1:13" ht="29.25" customHeight="1">
      <c r="A7" s="342" t="s">
        <v>298</v>
      </c>
      <c r="B7" s="342"/>
      <c r="D7" s="316">
        <v>54338</v>
      </c>
      <c r="F7" s="158">
        <v>2199877</v>
      </c>
      <c r="L7" s="66"/>
      <c r="M7" s="67"/>
    </row>
    <row r="8" spans="1:13" ht="29.25" customHeight="1">
      <c r="A8" s="342" t="s">
        <v>299</v>
      </c>
      <c r="B8" s="342"/>
      <c r="D8" s="316">
        <v>41272</v>
      </c>
      <c r="F8" s="158">
        <v>301963</v>
      </c>
      <c r="L8" s="66"/>
      <c r="M8" s="67"/>
    </row>
    <row r="9" spans="1:13" ht="29.25" customHeight="1">
      <c r="A9" s="342" t="s">
        <v>300</v>
      </c>
      <c r="B9" s="342"/>
      <c r="D9" s="316">
        <v>41447</v>
      </c>
      <c r="F9" s="158">
        <v>532427065</v>
      </c>
      <c r="L9" s="66"/>
      <c r="M9" s="67"/>
    </row>
    <row r="10" spans="1:13" ht="29.25" customHeight="1">
      <c r="A10" s="342" t="s">
        <v>301</v>
      </c>
      <c r="B10" s="342"/>
      <c r="D10" s="316">
        <v>52080</v>
      </c>
      <c r="F10" s="158">
        <v>396834</v>
      </c>
      <c r="L10" s="66"/>
      <c r="M10" s="67"/>
    </row>
    <row r="11" spans="1:13" ht="29.25" customHeight="1">
      <c r="A11" s="342" t="s">
        <v>302</v>
      </c>
      <c r="B11" s="342"/>
      <c r="D11" s="316">
        <v>66443</v>
      </c>
      <c r="F11" s="158">
        <v>561038</v>
      </c>
      <c r="L11" s="66"/>
      <c r="M11" s="67"/>
    </row>
    <row r="12" spans="1:13" ht="29.25" customHeight="1">
      <c r="A12" s="342" t="s">
        <v>303</v>
      </c>
      <c r="B12" s="342"/>
      <c r="D12" s="316">
        <v>41014</v>
      </c>
      <c r="F12" s="158">
        <v>325313</v>
      </c>
      <c r="L12" s="66"/>
      <c r="M12" s="67"/>
    </row>
    <row r="13" spans="1:13" ht="29.25" customHeight="1">
      <c r="A13" s="342" t="s">
        <v>304</v>
      </c>
      <c r="B13" s="342"/>
      <c r="D13" s="316">
        <v>35324</v>
      </c>
      <c r="F13" s="158">
        <v>321966</v>
      </c>
      <c r="L13" s="66"/>
      <c r="M13" s="67"/>
    </row>
    <row r="14" spans="1:13" ht="30" customHeight="1">
      <c r="A14" s="342" t="s">
        <v>305</v>
      </c>
      <c r="B14" s="342"/>
      <c r="D14" s="316">
        <v>59107</v>
      </c>
      <c r="E14" s="158"/>
      <c r="F14" s="158">
        <v>455445</v>
      </c>
      <c r="G14" s="32"/>
      <c r="L14" s="66"/>
      <c r="M14" s="67"/>
    </row>
    <row r="15" spans="1:13" ht="30" customHeight="1">
      <c r="A15" s="342" t="s">
        <v>306</v>
      </c>
      <c r="B15" s="342"/>
      <c r="D15" s="316">
        <v>50191</v>
      </c>
      <c r="E15" s="158"/>
      <c r="F15" s="158">
        <v>388381</v>
      </c>
      <c r="G15" s="32"/>
      <c r="L15" s="66"/>
      <c r="M15" s="67"/>
    </row>
    <row r="16" spans="1:13" ht="30" customHeight="1">
      <c r="A16" s="342" t="s">
        <v>307</v>
      </c>
      <c r="B16" s="342"/>
      <c r="D16" s="316">
        <v>48628</v>
      </c>
      <c r="E16" s="158"/>
      <c r="F16" s="158">
        <v>439482</v>
      </c>
      <c r="G16" s="32"/>
      <c r="L16" s="66"/>
      <c r="M16" s="67"/>
    </row>
    <row r="17" spans="1:13" ht="30" customHeight="1">
      <c r="A17" s="342" t="s">
        <v>311</v>
      </c>
      <c r="B17" s="342"/>
      <c r="D17" s="316">
        <v>0</v>
      </c>
      <c r="E17" s="158"/>
      <c r="F17" s="158">
        <v>22218767090</v>
      </c>
      <c r="G17" s="32"/>
      <c r="L17" s="66"/>
      <c r="M17" s="67"/>
    </row>
    <row r="18" spans="1:13" ht="30" customHeight="1">
      <c r="A18" s="342" t="s">
        <v>331</v>
      </c>
      <c r="B18" s="342"/>
      <c r="D18" s="316">
        <v>0</v>
      </c>
      <c r="E18" s="158"/>
      <c r="F18" s="158">
        <v>10994151832</v>
      </c>
      <c r="G18" s="32"/>
      <c r="L18" s="66"/>
      <c r="M18" s="67"/>
    </row>
    <row r="19" spans="1:13" ht="30" customHeight="1">
      <c r="A19" s="342" t="s">
        <v>334</v>
      </c>
      <c r="B19" s="342"/>
      <c r="D19" s="316">
        <v>0</v>
      </c>
      <c r="E19" s="158"/>
      <c r="F19" s="158">
        <v>166788</v>
      </c>
    </row>
    <row r="20" spans="1:13" ht="30" customHeight="1">
      <c r="A20" s="342" t="s">
        <v>331</v>
      </c>
      <c r="B20" s="342"/>
      <c r="D20" s="316">
        <v>0</v>
      </c>
      <c r="E20" s="158"/>
      <c r="F20" s="158">
        <v>573424635</v>
      </c>
    </row>
    <row r="21" spans="1:13" ht="30" customHeight="1">
      <c r="A21" s="342" t="s">
        <v>330</v>
      </c>
      <c r="B21" s="342"/>
      <c r="D21" s="316">
        <v>0</v>
      </c>
      <c r="E21" s="158"/>
      <c r="F21" s="158">
        <v>29304591220</v>
      </c>
    </row>
    <row r="22" spans="1:13" ht="30" customHeight="1">
      <c r="A22" s="342" t="s">
        <v>330</v>
      </c>
      <c r="B22" s="342"/>
      <c r="D22" s="316">
        <v>0</v>
      </c>
      <c r="E22" s="23"/>
      <c r="F22" s="158">
        <v>29908743593</v>
      </c>
    </row>
    <row r="23" spans="1:13" ht="30" customHeight="1">
      <c r="A23" s="342" t="s">
        <v>331</v>
      </c>
      <c r="B23" s="342"/>
      <c r="D23" s="316">
        <v>0</v>
      </c>
      <c r="E23" s="23"/>
      <c r="F23" s="158">
        <v>2867123280</v>
      </c>
    </row>
    <row r="24" spans="1:13" ht="30" customHeight="1">
      <c r="A24" s="342" t="s">
        <v>308</v>
      </c>
      <c r="B24" s="342"/>
      <c r="D24" s="316">
        <v>42324</v>
      </c>
      <c r="E24" s="23"/>
      <c r="F24" s="158">
        <v>434594</v>
      </c>
    </row>
    <row r="25" spans="1:13" ht="30" customHeight="1">
      <c r="A25" s="342" t="s">
        <v>335</v>
      </c>
      <c r="B25" s="342"/>
      <c r="D25" s="316">
        <v>0</v>
      </c>
      <c r="E25" s="23"/>
      <c r="F25" s="158">
        <v>4127671224</v>
      </c>
    </row>
    <row r="26" spans="1:13" ht="30" customHeight="1">
      <c r="A26" s="342" t="s">
        <v>335</v>
      </c>
      <c r="B26" s="342"/>
      <c r="D26" s="316">
        <v>0</v>
      </c>
      <c r="E26" s="23"/>
      <c r="F26" s="158">
        <v>3669041070</v>
      </c>
    </row>
    <row r="27" spans="1:13" ht="30" customHeight="1">
      <c r="A27" s="342" t="s">
        <v>336</v>
      </c>
      <c r="B27" s="342"/>
      <c r="D27" s="316">
        <v>0</v>
      </c>
      <c r="E27" s="23"/>
      <c r="F27" s="158">
        <v>2178493137</v>
      </c>
    </row>
    <row r="28" spans="1:13" ht="30" customHeight="1">
      <c r="A28" s="342" t="s">
        <v>336</v>
      </c>
      <c r="B28" s="342"/>
      <c r="D28" s="316">
        <v>0</v>
      </c>
      <c r="E28" s="23"/>
      <c r="F28" s="158">
        <v>1613698614</v>
      </c>
    </row>
    <row r="29" spans="1:13" ht="30" customHeight="1">
      <c r="A29" s="342" t="s">
        <v>337</v>
      </c>
      <c r="B29" s="342"/>
      <c r="D29" s="316">
        <v>0</v>
      </c>
      <c r="E29" s="23"/>
      <c r="F29" s="158">
        <v>2751780816</v>
      </c>
    </row>
    <row r="30" spans="1:13" ht="30" customHeight="1">
      <c r="A30" s="342" t="s">
        <v>338</v>
      </c>
      <c r="B30" s="342"/>
      <c r="D30" s="316">
        <v>0</v>
      </c>
      <c r="E30" s="23"/>
      <c r="F30" s="158">
        <v>1490547933</v>
      </c>
    </row>
    <row r="31" spans="1:13" ht="30" customHeight="1">
      <c r="A31" s="342" t="s">
        <v>330</v>
      </c>
      <c r="B31" s="342"/>
      <c r="D31" s="316">
        <v>0</v>
      </c>
      <c r="E31" s="23"/>
      <c r="F31" s="158">
        <v>29326018160</v>
      </c>
    </row>
    <row r="32" spans="1:13" ht="30" customHeight="1">
      <c r="A32" s="342" t="s">
        <v>309</v>
      </c>
      <c r="B32" s="342"/>
      <c r="D32" s="316">
        <v>1134240000</v>
      </c>
      <c r="E32" s="23"/>
      <c r="F32" s="158">
        <v>34936979587</v>
      </c>
    </row>
    <row r="33" spans="1:6" ht="30" customHeight="1">
      <c r="A33" s="342" t="s">
        <v>309</v>
      </c>
      <c r="B33" s="342"/>
      <c r="D33" s="316">
        <v>2032297231</v>
      </c>
      <c r="E33" s="23"/>
      <c r="F33" s="158">
        <v>39826817695</v>
      </c>
    </row>
    <row r="34" spans="1:6" ht="30" customHeight="1">
      <c r="A34" s="342" t="s">
        <v>309</v>
      </c>
      <c r="B34" s="342"/>
      <c r="D34" s="316">
        <v>1012221145</v>
      </c>
      <c r="E34" s="23"/>
      <c r="F34" s="158">
        <v>21966437437</v>
      </c>
    </row>
    <row r="35" spans="1:6" ht="30" customHeight="1">
      <c r="A35" s="342" t="s">
        <v>331</v>
      </c>
      <c r="B35" s="342"/>
      <c r="D35" s="316">
        <v>0</v>
      </c>
      <c r="E35" s="23"/>
      <c r="F35" s="158">
        <v>3727260250</v>
      </c>
    </row>
    <row r="36" spans="1:6" ht="30" customHeight="1">
      <c r="A36" s="342" t="s">
        <v>331</v>
      </c>
      <c r="B36" s="342"/>
      <c r="D36" s="316">
        <v>0</v>
      </c>
      <c r="E36" s="23"/>
      <c r="F36" s="158">
        <v>2867123280</v>
      </c>
    </row>
    <row r="37" spans="1:6" ht="30" customHeight="1">
      <c r="A37" s="342" t="s">
        <v>310</v>
      </c>
      <c r="B37" s="342"/>
      <c r="D37" s="316">
        <v>2632876686</v>
      </c>
      <c r="E37" s="23"/>
      <c r="F37" s="158">
        <v>20808218970</v>
      </c>
    </row>
    <row r="38" spans="1:6" ht="30" customHeight="1">
      <c r="A38" s="342" t="s">
        <v>331</v>
      </c>
      <c r="B38" s="342"/>
      <c r="D38" s="316">
        <v>0</v>
      </c>
      <c r="E38" s="23"/>
      <c r="F38" s="158">
        <v>2867123280</v>
      </c>
    </row>
    <row r="39" spans="1:6" ht="30" customHeight="1">
      <c r="A39" s="342" t="s">
        <v>310</v>
      </c>
      <c r="B39" s="342"/>
      <c r="D39" s="316">
        <v>0</v>
      </c>
      <c r="E39" s="23"/>
      <c r="F39" s="158">
        <v>39240274182</v>
      </c>
    </row>
    <row r="40" spans="1:6" ht="30" customHeight="1">
      <c r="A40" s="342" t="s">
        <v>331</v>
      </c>
      <c r="B40" s="342"/>
      <c r="D40" s="316">
        <v>0</v>
      </c>
      <c r="E40" s="23"/>
      <c r="F40" s="158">
        <v>4587397255</v>
      </c>
    </row>
    <row r="41" spans="1:6" ht="30" customHeight="1">
      <c r="A41" s="342" t="s">
        <v>313</v>
      </c>
      <c r="B41" s="342"/>
      <c r="D41" s="316">
        <v>0</v>
      </c>
      <c r="E41" s="23"/>
      <c r="F41" s="158">
        <v>1247486294</v>
      </c>
    </row>
    <row r="42" spans="1:6" ht="30" customHeight="1">
      <c r="A42" s="342" t="s">
        <v>311</v>
      </c>
      <c r="B42" s="342"/>
      <c r="D42" s="316">
        <v>3686027379</v>
      </c>
      <c r="E42" s="23"/>
      <c r="F42" s="158">
        <v>29131506705</v>
      </c>
    </row>
    <row r="43" spans="1:6" ht="30" customHeight="1">
      <c r="A43" s="342" t="s">
        <v>313</v>
      </c>
      <c r="B43" s="342"/>
      <c r="D43" s="316">
        <v>0</v>
      </c>
      <c r="E43" s="23"/>
      <c r="F43" s="158">
        <v>1035616434</v>
      </c>
    </row>
    <row r="44" spans="1:6" ht="30" customHeight="1">
      <c r="A44" s="342" t="s">
        <v>311</v>
      </c>
      <c r="B44" s="342"/>
      <c r="D44" s="316">
        <v>0</v>
      </c>
      <c r="E44" s="23"/>
      <c r="F44" s="158">
        <v>21607123369</v>
      </c>
    </row>
    <row r="45" spans="1:6" ht="30" customHeight="1">
      <c r="A45" s="342" t="s">
        <v>309</v>
      </c>
      <c r="B45" s="342"/>
      <c r="D45" s="316">
        <v>0</v>
      </c>
      <c r="E45" s="23"/>
      <c r="F45" s="158">
        <v>5484914299</v>
      </c>
    </row>
    <row r="46" spans="1:6" ht="30" customHeight="1">
      <c r="A46" s="342" t="s">
        <v>312</v>
      </c>
      <c r="B46" s="342"/>
      <c r="D46" s="316">
        <v>140969</v>
      </c>
      <c r="E46" s="23"/>
      <c r="F46" s="158">
        <v>5630051</v>
      </c>
    </row>
    <row r="47" spans="1:6" ht="30" customHeight="1">
      <c r="A47" s="342" t="s">
        <v>331</v>
      </c>
      <c r="B47" s="342"/>
      <c r="D47" s="316">
        <v>0</v>
      </c>
      <c r="E47" s="23"/>
      <c r="F47" s="158">
        <v>2828767095</v>
      </c>
    </row>
    <row r="48" spans="1:6" ht="30" customHeight="1">
      <c r="A48" s="370" t="s">
        <v>339</v>
      </c>
      <c r="B48" s="370"/>
      <c r="D48" s="316">
        <v>0</v>
      </c>
      <c r="E48" s="23"/>
      <c r="F48" s="158">
        <v>24139726088</v>
      </c>
    </row>
    <row r="49" spans="1:6" ht="30" customHeight="1">
      <c r="A49" s="370" t="s">
        <v>313</v>
      </c>
      <c r="B49" s="370"/>
      <c r="D49" s="316">
        <v>0</v>
      </c>
      <c r="E49" s="23"/>
      <c r="F49" s="158">
        <v>10019589030</v>
      </c>
    </row>
    <row r="50" spans="1:6" ht="30" customHeight="1">
      <c r="A50" s="370" t="s">
        <v>310</v>
      </c>
      <c r="B50" s="370"/>
      <c r="D50" s="316">
        <v>0</v>
      </c>
      <c r="E50" s="23"/>
      <c r="F50" s="158">
        <v>3866301348</v>
      </c>
    </row>
    <row r="51" spans="1:6" ht="30" customHeight="1">
      <c r="A51" s="261" t="s">
        <v>313</v>
      </c>
      <c r="B51" s="261"/>
      <c r="D51" s="316">
        <v>2717808192</v>
      </c>
      <c r="E51" s="23"/>
      <c r="F51" s="158">
        <v>21479451840</v>
      </c>
    </row>
    <row r="52" spans="1:6" ht="30" customHeight="1">
      <c r="A52" s="261" t="s">
        <v>339</v>
      </c>
      <c r="B52" s="261"/>
      <c r="D52" s="316">
        <v>0</v>
      </c>
      <c r="E52" s="23"/>
      <c r="F52" s="158">
        <v>11667945241</v>
      </c>
    </row>
    <row r="53" spans="1:6" ht="30" customHeight="1">
      <c r="A53" s="261" t="s">
        <v>340</v>
      </c>
      <c r="B53" s="261"/>
      <c r="D53" s="316">
        <v>0</v>
      </c>
      <c r="E53" s="23"/>
      <c r="F53" s="158">
        <v>3106849302</v>
      </c>
    </row>
    <row r="54" spans="1:6" ht="30" customHeight="1">
      <c r="A54" s="261" t="s">
        <v>341</v>
      </c>
      <c r="B54" s="261"/>
      <c r="D54" s="316">
        <v>0</v>
      </c>
      <c r="E54" s="23"/>
      <c r="F54" s="158">
        <v>1687809109</v>
      </c>
    </row>
    <row r="55" spans="1:6" ht="30" customHeight="1">
      <c r="A55" s="261" t="s">
        <v>339</v>
      </c>
      <c r="B55" s="261"/>
      <c r="D55" s="316">
        <v>0</v>
      </c>
      <c r="E55" s="23"/>
      <c r="F55" s="158">
        <v>24756164405</v>
      </c>
    </row>
    <row r="56" spans="1:6" ht="30" customHeight="1">
      <c r="A56" s="261" t="s">
        <v>331</v>
      </c>
      <c r="B56" s="261"/>
      <c r="D56" s="316">
        <v>0</v>
      </c>
      <c r="E56" s="23"/>
      <c r="F56" s="158">
        <v>14013698622</v>
      </c>
    </row>
    <row r="57" spans="1:6" ht="30" customHeight="1">
      <c r="A57" s="261" t="s">
        <v>331</v>
      </c>
      <c r="B57" s="261"/>
      <c r="D57" s="316">
        <v>0</v>
      </c>
      <c r="E57" s="23"/>
      <c r="F57" s="158">
        <v>14863013690</v>
      </c>
    </row>
    <row r="58" spans="1:6" ht="30" customHeight="1">
      <c r="A58" s="261" t="s">
        <v>313</v>
      </c>
      <c r="B58" s="261"/>
      <c r="D58" s="316">
        <v>2174246566</v>
      </c>
      <c r="E58" s="23"/>
      <c r="F58" s="158">
        <v>36944657448</v>
      </c>
    </row>
    <row r="59" spans="1:6" ht="30" customHeight="1">
      <c r="A59" s="261" t="s">
        <v>339</v>
      </c>
      <c r="B59" s="261"/>
      <c r="D59" s="316">
        <v>0</v>
      </c>
      <c r="E59" s="23"/>
      <c r="F59" s="158">
        <v>30291780753</v>
      </c>
    </row>
    <row r="60" spans="1:6" ht="30" customHeight="1">
      <c r="A60" s="261" t="s">
        <v>313</v>
      </c>
      <c r="B60" s="261"/>
      <c r="D60" s="316">
        <v>0</v>
      </c>
      <c r="E60" s="23"/>
      <c r="F60" s="158">
        <v>26213698597</v>
      </c>
    </row>
    <row r="61" spans="1:6" ht="30" customHeight="1">
      <c r="A61" s="261" t="s">
        <v>339</v>
      </c>
      <c r="B61" s="261"/>
      <c r="D61" s="316">
        <v>0</v>
      </c>
      <c r="E61" s="23"/>
      <c r="F61" s="158">
        <v>32261918664</v>
      </c>
    </row>
    <row r="62" spans="1:6" ht="30" customHeight="1">
      <c r="A62" s="261" t="s">
        <v>339</v>
      </c>
      <c r="B62" s="261"/>
      <c r="D62" s="316">
        <v>0</v>
      </c>
      <c r="E62" s="23"/>
      <c r="F62" s="158">
        <v>12082191772</v>
      </c>
    </row>
    <row r="63" spans="1:6" ht="30" customHeight="1">
      <c r="A63" s="261" t="s">
        <v>313</v>
      </c>
      <c r="B63" s="261"/>
      <c r="D63" s="316">
        <v>0</v>
      </c>
      <c r="E63" s="23"/>
      <c r="F63" s="158">
        <v>52279452081</v>
      </c>
    </row>
    <row r="64" spans="1:6" ht="30" customHeight="1">
      <c r="A64" s="261" t="s">
        <v>309</v>
      </c>
      <c r="B64" s="261"/>
      <c r="D64" s="316">
        <v>0</v>
      </c>
      <c r="E64" s="23"/>
      <c r="F64" s="158">
        <v>7627396444</v>
      </c>
    </row>
    <row r="65" spans="1:6" ht="30" customHeight="1">
      <c r="A65" s="261" t="s">
        <v>313</v>
      </c>
      <c r="B65" s="261"/>
      <c r="D65" s="316">
        <v>8425205451</v>
      </c>
      <c r="E65" s="23"/>
      <c r="F65" s="158">
        <v>66314520376</v>
      </c>
    </row>
    <row r="66" spans="1:6" ht="30" customHeight="1">
      <c r="A66" s="261" t="s">
        <v>309</v>
      </c>
      <c r="B66" s="261"/>
      <c r="D66" s="316">
        <v>350636809</v>
      </c>
      <c r="E66" s="23"/>
      <c r="F66" s="158">
        <v>67945157258</v>
      </c>
    </row>
    <row r="67" spans="1:6" ht="30" customHeight="1">
      <c r="A67" s="261" t="s">
        <v>314</v>
      </c>
      <c r="B67" s="261"/>
      <c r="D67" s="316">
        <v>42187</v>
      </c>
      <c r="E67" s="23"/>
      <c r="F67" s="158">
        <v>324199</v>
      </c>
    </row>
    <row r="68" spans="1:6" ht="30" customHeight="1">
      <c r="A68" s="261" t="s">
        <v>315</v>
      </c>
      <c r="B68" s="261"/>
      <c r="D68" s="316">
        <v>0</v>
      </c>
      <c r="E68" s="23"/>
      <c r="F68" s="158">
        <v>57168599997</v>
      </c>
    </row>
    <row r="69" spans="1:6" ht="30" customHeight="1">
      <c r="A69" s="261" t="s">
        <v>315</v>
      </c>
      <c r="B69" s="261"/>
      <c r="D69" s="316">
        <v>27178082168</v>
      </c>
      <c r="E69" s="23"/>
      <c r="F69" s="158">
        <v>192876712160</v>
      </c>
    </row>
    <row r="70" spans="1:6" ht="30" customHeight="1">
      <c r="A70" s="261" t="s">
        <v>310</v>
      </c>
      <c r="B70" s="261"/>
      <c r="D70" s="316">
        <v>13983561625</v>
      </c>
      <c r="E70" s="23"/>
      <c r="F70" s="158">
        <v>110088766975</v>
      </c>
    </row>
    <row r="71" spans="1:6" ht="30" customHeight="1">
      <c r="A71" s="261" t="s">
        <v>315</v>
      </c>
      <c r="B71" s="261"/>
      <c r="D71" s="316">
        <v>714783554</v>
      </c>
      <c r="E71" s="23"/>
      <c r="F71" s="158">
        <v>5083826008</v>
      </c>
    </row>
    <row r="72" spans="1:6" ht="30" customHeight="1">
      <c r="A72" s="261" t="s">
        <v>309</v>
      </c>
      <c r="B72" s="261"/>
      <c r="D72" s="316">
        <v>1213104360</v>
      </c>
      <c r="E72" s="23"/>
      <c r="F72" s="158">
        <v>76610364568</v>
      </c>
    </row>
    <row r="73" spans="1:6" ht="30" customHeight="1">
      <c r="A73" s="261" t="s">
        <v>313</v>
      </c>
      <c r="B73" s="261"/>
      <c r="D73" s="316">
        <v>0</v>
      </c>
      <c r="E73" s="23"/>
      <c r="F73" s="158">
        <v>39013698616</v>
      </c>
    </row>
    <row r="74" spans="1:6" ht="30" customHeight="1">
      <c r="A74" s="261" t="s">
        <v>310</v>
      </c>
      <c r="B74" s="261"/>
      <c r="D74" s="316">
        <v>7609863012</v>
      </c>
      <c r="E74" s="23"/>
      <c r="F74" s="158">
        <v>53514520536</v>
      </c>
    </row>
    <row r="75" spans="1:6" ht="30" customHeight="1">
      <c r="A75" s="261" t="s">
        <v>315</v>
      </c>
      <c r="B75" s="261"/>
      <c r="D75" s="316">
        <v>8370849307</v>
      </c>
      <c r="E75" s="23"/>
      <c r="F75" s="158">
        <v>51035178033</v>
      </c>
    </row>
    <row r="76" spans="1:6" ht="30" customHeight="1">
      <c r="A76" s="261" t="s">
        <v>310</v>
      </c>
      <c r="B76" s="261"/>
      <c r="D76" s="316">
        <v>0</v>
      </c>
      <c r="E76" s="23"/>
      <c r="F76" s="158">
        <v>16126575338</v>
      </c>
    </row>
    <row r="77" spans="1:6" ht="30" customHeight="1">
      <c r="A77" s="261" t="s">
        <v>315</v>
      </c>
      <c r="B77" s="261"/>
      <c r="D77" s="316">
        <v>7338082168</v>
      </c>
      <c r="E77" s="23"/>
      <c r="F77" s="158">
        <v>78325479333</v>
      </c>
    </row>
    <row r="78" spans="1:6" ht="30" customHeight="1">
      <c r="A78" s="261" t="s">
        <v>313</v>
      </c>
      <c r="B78" s="261"/>
      <c r="D78" s="316">
        <v>0</v>
      </c>
      <c r="E78" s="23"/>
      <c r="F78" s="158">
        <v>5391780818</v>
      </c>
    </row>
    <row r="79" spans="1:6" ht="30" customHeight="1">
      <c r="A79" s="261" t="s">
        <v>313</v>
      </c>
      <c r="B79" s="261"/>
      <c r="D79" s="316">
        <v>5435616415</v>
      </c>
      <c r="E79" s="23"/>
      <c r="F79" s="158">
        <v>30860273863</v>
      </c>
    </row>
    <row r="80" spans="1:6" ht="30" customHeight="1">
      <c r="A80" s="261" t="s">
        <v>315</v>
      </c>
      <c r="B80" s="261"/>
      <c r="D80" s="316">
        <v>0</v>
      </c>
      <c r="E80" s="23"/>
      <c r="F80" s="158">
        <v>19489315067</v>
      </c>
    </row>
    <row r="81" spans="1:6" ht="30" customHeight="1">
      <c r="A81" s="261" t="s">
        <v>309</v>
      </c>
      <c r="B81" s="261"/>
      <c r="D81" s="316">
        <v>0</v>
      </c>
      <c r="E81" s="23"/>
      <c r="F81" s="158">
        <v>18410940548</v>
      </c>
    </row>
    <row r="82" spans="1:6" ht="30" customHeight="1">
      <c r="A82" s="261" t="s">
        <v>311</v>
      </c>
      <c r="B82" s="261"/>
      <c r="D82" s="316">
        <v>1032767108</v>
      </c>
      <c r="E82" s="23"/>
      <c r="F82" s="158">
        <v>5830136900</v>
      </c>
    </row>
    <row r="83" spans="1:6" ht="30" customHeight="1">
      <c r="A83" s="261" t="s">
        <v>311</v>
      </c>
      <c r="B83" s="261"/>
      <c r="D83" s="316">
        <v>6250958885</v>
      </c>
      <c r="E83" s="23"/>
      <c r="F83" s="158">
        <v>38952328651</v>
      </c>
    </row>
    <row r="84" spans="1:6" ht="30" customHeight="1">
      <c r="A84" s="261" t="s">
        <v>311</v>
      </c>
      <c r="B84" s="261"/>
      <c r="D84" s="316">
        <v>0</v>
      </c>
      <c r="E84" s="23"/>
      <c r="F84" s="158">
        <v>13463013689</v>
      </c>
    </row>
    <row r="85" spans="1:6" ht="30" customHeight="1">
      <c r="A85" s="261" t="s">
        <v>313</v>
      </c>
      <c r="B85" s="261"/>
      <c r="D85" s="316">
        <v>0</v>
      </c>
      <c r="E85" s="23"/>
      <c r="F85" s="158">
        <v>33835616436</v>
      </c>
    </row>
    <row r="86" spans="1:6" ht="30" customHeight="1">
      <c r="A86" s="261" t="s">
        <v>315</v>
      </c>
      <c r="B86" s="261"/>
      <c r="D86" s="316">
        <v>23644931506</v>
      </c>
      <c r="E86" s="23"/>
      <c r="F86" s="158">
        <v>128289315062</v>
      </c>
    </row>
    <row r="87" spans="1:6" ht="30" customHeight="1">
      <c r="A87" s="261" t="s">
        <v>313</v>
      </c>
      <c r="B87" s="261"/>
      <c r="D87" s="316">
        <v>0</v>
      </c>
      <c r="E87" s="23"/>
      <c r="F87" s="158">
        <v>33390410956</v>
      </c>
    </row>
    <row r="88" spans="1:6" ht="30" customHeight="1">
      <c r="A88" s="261" t="s">
        <v>315</v>
      </c>
      <c r="B88" s="261"/>
      <c r="D88" s="316">
        <v>641402710</v>
      </c>
      <c r="E88" s="23"/>
      <c r="F88" s="158">
        <v>3475988880</v>
      </c>
    </row>
    <row r="89" spans="1:6" ht="30" customHeight="1">
      <c r="A89" s="261" t="s">
        <v>310</v>
      </c>
      <c r="B89" s="261"/>
      <c r="D89" s="316">
        <v>2768219238</v>
      </c>
      <c r="E89" s="23"/>
      <c r="F89" s="158">
        <v>49409315061</v>
      </c>
    </row>
    <row r="90" spans="1:6" ht="30" customHeight="1">
      <c r="A90" s="261" t="s">
        <v>313</v>
      </c>
      <c r="B90" s="261"/>
      <c r="D90" s="316">
        <v>7881643825</v>
      </c>
      <c r="E90" s="23"/>
      <c r="F90" s="158">
        <v>41187945150</v>
      </c>
    </row>
    <row r="91" spans="1:6" ht="30" customHeight="1">
      <c r="A91" s="261" t="s">
        <v>315</v>
      </c>
      <c r="B91" s="261"/>
      <c r="D91" s="316">
        <v>0</v>
      </c>
      <c r="E91" s="23"/>
      <c r="F91" s="158">
        <v>34089041103</v>
      </c>
    </row>
    <row r="92" spans="1:6" ht="30" customHeight="1">
      <c r="A92" s="261" t="s">
        <v>310</v>
      </c>
      <c r="B92" s="261"/>
      <c r="D92" s="316">
        <v>681095994</v>
      </c>
      <c r="E92" s="23"/>
      <c r="F92" s="158">
        <v>11990684922</v>
      </c>
    </row>
    <row r="93" spans="1:6" ht="30" customHeight="1">
      <c r="A93" s="261" t="s">
        <v>311</v>
      </c>
      <c r="B93" s="261"/>
      <c r="D93" s="316">
        <v>0</v>
      </c>
      <c r="E93" s="23"/>
      <c r="F93" s="158">
        <v>11041095888</v>
      </c>
    </row>
    <row r="94" spans="1:6" ht="30" customHeight="1">
      <c r="A94" s="261" t="s">
        <v>315</v>
      </c>
      <c r="B94" s="261"/>
      <c r="D94" s="316">
        <v>5816109578</v>
      </c>
      <c r="E94" s="23"/>
      <c r="F94" s="158">
        <v>30018630080</v>
      </c>
    </row>
    <row r="95" spans="1:6" ht="30" customHeight="1">
      <c r="A95" s="261" t="s">
        <v>313</v>
      </c>
      <c r="B95" s="261"/>
      <c r="D95" s="316">
        <v>5435616415</v>
      </c>
      <c r="E95" s="23"/>
      <c r="F95" s="158">
        <v>28054794400</v>
      </c>
    </row>
    <row r="96" spans="1:6" ht="30" customHeight="1">
      <c r="A96" s="261" t="s">
        <v>313</v>
      </c>
      <c r="B96" s="261"/>
      <c r="D96" s="316">
        <v>0</v>
      </c>
      <c r="E96" s="23"/>
      <c r="F96" s="158">
        <v>23583287730</v>
      </c>
    </row>
    <row r="97" spans="1:6" ht="30" customHeight="1">
      <c r="A97" s="261" t="s">
        <v>315</v>
      </c>
      <c r="B97" s="261"/>
      <c r="D97" s="316">
        <v>19024657530</v>
      </c>
      <c r="E97" s="23"/>
      <c r="F97" s="158">
        <v>95736986280</v>
      </c>
    </row>
    <row r="98" spans="1:6" ht="30" customHeight="1">
      <c r="A98" s="261" t="s">
        <v>310</v>
      </c>
      <c r="B98" s="261"/>
      <c r="D98" s="316">
        <v>10871232861</v>
      </c>
      <c r="E98" s="23"/>
      <c r="F98" s="158">
        <v>54706849236</v>
      </c>
    </row>
    <row r="99" spans="1:6" ht="30" customHeight="1">
      <c r="A99" s="261" t="s">
        <v>311</v>
      </c>
      <c r="B99" s="261"/>
      <c r="D99" s="316">
        <v>10871232861</v>
      </c>
      <c r="E99" s="23"/>
      <c r="F99" s="158">
        <v>54706849236</v>
      </c>
    </row>
    <row r="100" spans="1:6" ht="30" customHeight="1">
      <c r="A100" s="261" t="s">
        <v>315</v>
      </c>
      <c r="B100" s="261"/>
      <c r="D100" s="316">
        <v>516383554</v>
      </c>
      <c r="E100" s="23"/>
      <c r="F100" s="158">
        <v>2598575304</v>
      </c>
    </row>
    <row r="101" spans="1:6" ht="30" customHeight="1">
      <c r="A101" s="261" t="s">
        <v>315</v>
      </c>
      <c r="B101" s="261"/>
      <c r="D101" s="316">
        <v>0</v>
      </c>
      <c r="E101" s="23"/>
      <c r="F101" s="158">
        <v>29764383555</v>
      </c>
    </row>
    <row r="102" spans="1:6" ht="30" customHeight="1">
      <c r="A102" s="261" t="s">
        <v>339</v>
      </c>
      <c r="B102" s="261"/>
      <c r="D102" s="316">
        <v>0</v>
      </c>
      <c r="E102" s="23"/>
      <c r="F102" s="158">
        <v>40561643833</v>
      </c>
    </row>
    <row r="103" spans="1:6" ht="30" customHeight="1">
      <c r="A103" s="261" t="s">
        <v>313</v>
      </c>
      <c r="B103" s="261"/>
      <c r="D103" s="316">
        <v>0</v>
      </c>
      <c r="E103" s="23"/>
      <c r="F103" s="158">
        <v>15582191781</v>
      </c>
    </row>
    <row r="104" spans="1:6" ht="30" customHeight="1">
      <c r="A104" s="261" t="s">
        <v>316</v>
      </c>
      <c r="B104" s="261"/>
      <c r="D104" s="316">
        <v>725425</v>
      </c>
      <c r="E104" s="23"/>
      <c r="F104" s="158">
        <v>1567907572</v>
      </c>
    </row>
    <row r="105" spans="1:6" ht="30" customHeight="1">
      <c r="A105" s="261" t="s">
        <v>342</v>
      </c>
      <c r="B105" s="261"/>
      <c r="D105" s="316">
        <v>0</v>
      </c>
      <c r="E105" s="23"/>
      <c r="F105" s="158">
        <v>66106849312</v>
      </c>
    </row>
    <row r="106" spans="1:6" ht="30" customHeight="1">
      <c r="A106" s="261" t="s">
        <v>342</v>
      </c>
      <c r="B106" s="261"/>
      <c r="D106" s="316">
        <v>0</v>
      </c>
      <c r="E106" s="23"/>
      <c r="F106" s="158">
        <v>7184589041</v>
      </c>
    </row>
    <row r="107" spans="1:6" ht="30" customHeight="1">
      <c r="A107" s="261" t="s">
        <v>317</v>
      </c>
      <c r="B107" s="261"/>
      <c r="D107" s="316">
        <v>6324</v>
      </c>
      <c r="E107" s="23"/>
      <c r="F107" s="158">
        <v>53496</v>
      </c>
    </row>
    <row r="108" spans="1:6" ht="30" customHeight="1">
      <c r="A108" s="261" t="s">
        <v>318</v>
      </c>
      <c r="B108" s="261"/>
      <c r="D108" s="316">
        <v>50660</v>
      </c>
      <c r="E108" s="23"/>
      <c r="F108" s="158">
        <v>158376</v>
      </c>
    </row>
    <row r="109" spans="1:6" ht="30" customHeight="1">
      <c r="A109" s="261" t="s">
        <v>319</v>
      </c>
      <c r="B109" s="261"/>
      <c r="D109" s="316">
        <v>10185</v>
      </c>
      <c r="E109" s="23"/>
      <c r="F109" s="158">
        <v>78656</v>
      </c>
    </row>
    <row r="110" spans="1:6" ht="30" customHeight="1">
      <c r="A110" s="261" t="s">
        <v>320</v>
      </c>
      <c r="B110" s="261"/>
      <c r="D110" s="316">
        <v>5106506837</v>
      </c>
      <c r="E110" s="23"/>
      <c r="F110" s="158">
        <v>24379451996</v>
      </c>
    </row>
    <row r="111" spans="1:6" ht="30" customHeight="1">
      <c r="A111" s="261" t="s">
        <v>320</v>
      </c>
      <c r="B111" s="261"/>
      <c r="D111" s="316">
        <v>18769863012</v>
      </c>
      <c r="E111" s="23"/>
      <c r="F111" s="158">
        <v>89005479444</v>
      </c>
    </row>
    <row r="112" spans="1:6" ht="30" customHeight="1">
      <c r="A112" s="261" t="s">
        <v>320</v>
      </c>
      <c r="B112" s="261"/>
      <c r="D112" s="316">
        <v>5520547921</v>
      </c>
      <c r="E112" s="23"/>
      <c r="F112" s="158">
        <v>25999999886</v>
      </c>
    </row>
    <row r="113" spans="1:6" ht="30" customHeight="1">
      <c r="A113" s="261" t="s">
        <v>321</v>
      </c>
      <c r="B113" s="261"/>
      <c r="D113" s="316">
        <v>45552</v>
      </c>
      <c r="E113" s="23"/>
      <c r="F113" s="158">
        <v>161573</v>
      </c>
    </row>
    <row r="114" spans="1:6" ht="30" customHeight="1">
      <c r="A114" s="261" t="s">
        <v>322</v>
      </c>
      <c r="B114" s="261"/>
      <c r="D114" s="316">
        <v>8026027379</v>
      </c>
      <c r="E114" s="23"/>
      <c r="F114" s="158">
        <v>35210958824</v>
      </c>
    </row>
    <row r="115" spans="1:6" ht="30" customHeight="1">
      <c r="A115" s="261" t="s">
        <v>310</v>
      </c>
      <c r="B115" s="261"/>
      <c r="D115" s="316">
        <v>7609863012</v>
      </c>
      <c r="E115" s="23"/>
      <c r="F115" s="158">
        <v>59406027360</v>
      </c>
    </row>
    <row r="116" spans="1:6" ht="30" customHeight="1">
      <c r="A116" s="261" t="s">
        <v>323</v>
      </c>
      <c r="B116" s="261"/>
      <c r="D116" s="316">
        <v>13589041084</v>
      </c>
      <c r="E116" s="23"/>
      <c r="F116" s="158">
        <v>58739725976</v>
      </c>
    </row>
    <row r="117" spans="1:6" ht="30" customHeight="1">
      <c r="A117" s="261" t="s">
        <v>343</v>
      </c>
      <c r="B117" s="261"/>
      <c r="D117" s="316">
        <v>0</v>
      </c>
      <c r="E117" s="23"/>
      <c r="F117" s="158">
        <v>38575342432</v>
      </c>
    </row>
    <row r="118" spans="1:6" ht="30" customHeight="1">
      <c r="A118" s="261" t="s">
        <v>315</v>
      </c>
      <c r="B118" s="261"/>
      <c r="D118" s="316">
        <v>27178082168</v>
      </c>
      <c r="E118" s="23"/>
      <c r="F118" s="158">
        <v>117479451952</v>
      </c>
    </row>
    <row r="119" spans="1:6" ht="30" customHeight="1">
      <c r="A119" s="261" t="s">
        <v>313</v>
      </c>
      <c r="B119" s="261"/>
      <c r="D119" s="316">
        <v>8153424638</v>
      </c>
      <c r="E119" s="23"/>
      <c r="F119" s="158">
        <v>67839999909</v>
      </c>
    </row>
    <row r="120" spans="1:6" ht="30" customHeight="1">
      <c r="A120" s="261" t="s">
        <v>326</v>
      </c>
      <c r="B120" s="261"/>
      <c r="D120" s="316">
        <v>0</v>
      </c>
      <c r="E120" s="23"/>
      <c r="F120" s="158">
        <v>18849302465</v>
      </c>
    </row>
    <row r="121" spans="1:6" ht="30" customHeight="1">
      <c r="A121" s="261" t="s">
        <v>313</v>
      </c>
      <c r="B121" s="261"/>
      <c r="D121" s="316">
        <v>12230136957</v>
      </c>
      <c r="E121" s="23"/>
      <c r="F121" s="158">
        <v>52076712204</v>
      </c>
    </row>
    <row r="122" spans="1:6" ht="30" customHeight="1">
      <c r="A122" s="261" t="s">
        <v>315</v>
      </c>
      <c r="B122" s="261"/>
      <c r="D122" s="316">
        <v>0</v>
      </c>
      <c r="E122" s="23"/>
      <c r="F122" s="158">
        <v>33835616436</v>
      </c>
    </row>
    <row r="123" spans="1:6" ht="30" customHeight="1">
      <c r="A123" s="261" t="s">
        <v>311</v>
      </c>
      <c r="B123" s="261"/>
      <c r="D123" s="316">
        <v>8153424638</v>
      </c>
      <c r="E123" s="23"/>
      <c r="F123" s="158">
        <v>31824657458</v>
      </c>
    </row>
    <row r="124" spans="1:6" ht="30" customHeight="1">
      <c r="A124" s="261" t="s">
        <v>313</v>
      </c>
      <c r="B124" s="261"/>
      <c r="D124" s="316">
        <v>10871232861</v>
      </c>
      <c r="E124" s="23"/>
      <c r="F124" s="158">
        <v>42432876651</v>
      </c>
    </row>
    <row r="125" spans="1:6" ht="30" customHeight="1">
      <c r="A125" s="261" t="s">
        <v>313</v>
      </c>
      <c r="B125" s="261"/>
      <c r="D125" s="316">
        <v>11686575331</v>
      </c>
      <c r="E125" s="23"/>
      <c r="F125" s="158">
        <v>44861369819</v>
      </c>
    </row>
    <row r="126" spans="1:6" ht="30" customHeight="1">
      <c r="A126" s="261" t="s">
        <v>310</v>
      </c>
      <c r="B126" s="261"/>
      <c r="D126" s="316">
        <v>27602739698</v>
      </c>
      <c r="E126" s="23"/>
      <c r="F126" s="158">
        <v>101506849212</v>
      </c>
    </row>
    <row r="127" spans="1:6" ht="30" customHeight="1">
      <c r="A127" s="261" t="s">
        <v>344</v>
      </c>
      <c r="B127" s="261"/>
      <c r="D127" s="316">
        <v>0</v>
      </c>
      <c r="E127" s="23"/>
      <c r="F127" s="158">
        <v>25330</v>
      </c>
    </row>
    <row r="128" spans="1:6" ht="30" customHeight="1">
      <c r="A128" s="261" t="s">
        <v>345</v>
      </c>
      <c r="B128" s="261"/>
      <c r="D128" s="316">
        <v>0</v>
      </c>
      <c r="E128" s="23"/>
      <c r="F128" s="158">
        <v>6238356159</v>
      </c>
    </row>
    <row r="129" spans="1:6" ht="30" customHeight="1">
      <c r="A129" s="261" t="s">
        <v>313</v>
      </c>
      <c r="B129" s="261"/>
      <c r="D129" s="316">
        <v>13589041084</v>
      </c>
      <c r="E129" s="23"/>
      <c r="F129" s="158">
        <v>46904109548</v>
      </c>
    </row>
    <row r="130" spans="1:6" ht="30" customHeight="1">
      <c r="A130" s="261" t="s">
        <v>324</v>
      </c>
      <c r="B130" s="261"/>
      <c r="D130" s="316">
        <v>10871232861</v>
      </c>
      <c r="E130" s="23"/>
      <c r="F130" s="158">
        <v>37523287617</v>
      </c>
    </row>
    <row r="131" spans="1:6" ht="30" customHeight="1">
      <c r="A131" s="261" t="s">
        <v>325</v>
      </c>
      <c r="B131" s="261"/>
      <c r="D131" s="316">
        <v>13589041084</v>
      </c>
      <c r="E131" s="23"/>
      <c r="F131" s="158">
        <v>43835616400</v>
      </c>
    </row>
    <row r="132" spans="1:6" ht="30" customHeight="1">
      <c r="A132" s="261" t="s">
        <v>313</v>
      </c>
      <c r="B132" s="261"/>
      <c r="D132" s="316">
        <v>2717808192</v>
      </c>
      <c r="E132" s="23"/>
      <c r="F132" s="158">
        <v>8679451968</v>
      </c>
    </row>
    <row r="133" spans="1:6" ht="30" customHeight="1">
      <c r="A133" s="261" t="s">
        <v>310</v>
      </c>
      <c r="B133" s="261"/>
      <c r="D133" s="316">
        <v>5520547921</v>
      </c>
      <c r="E133" s="23"/>
      <c r="F133" s="158">
        <v>15315068426</v>
      </c>
    </row>
    <row r="134" spans="1:6" ht="30" customHeight="1">
      <c r="A134" s="261" t="s">
        <v>313</v>
      </c>
      <c r="B134" s="261"/>
      <c r="D134" s="316">
        <v>5435616415</v>
      </c>
      <c r="E134" s="23"/>
      <c r="F134" s="158">
        <v>14728767060</v>
      </c>
    </row>
    <row r="135" spans="1:6" ht="30" customHeight="1">
      <c r="A135" s="261" t="s">
        <v>313</v>
      </c>
      <c r="B135" s="261"/>
      <c r="D135" s="316">
        <v>11414794518</v>
      </c>
      <c r="E135" s="23"/>
      <c r="F135" s="158">
        <v>30562191774</v>
      </c>
    </row>
    <row r="136" spans="1:6" ht="30" customHeight="1">
      <c r="A136" s="261" t="s">
        <v>313</v>
      </c>
      <c r="B136" s="261"/>
      <c r="D136" s="316">
        <v>10871232861</v>
      </c>
      <c r="E136" s="23"/>
      <c r="F136" s="158">
        <v>27002739687</v>
      </c>
    </row>
    <row r="137" spans="1:6" ht="30" customHeight="1">
      <c r="A137" s="261" t="s">
        <v>313</v>
      </c>
      <c r="B137" s="261"/>
      <c r="D137" s="316">
        <v>8153424638</v>
      </c>
      <c r="E137" s="23"/>
      <c r="F137" s="158">
        <v>19989041048</v>
      </c>
    </row>
    <row r="138" spans="1:6" ht="30" customHeight="1">
      <c r="A138" s="261" t="s">
        <v>325</v>
      </c>
      <c r="B138" s="261"/>
      <c r="D138" s="316">
        <v>8153424638</v>
      </c>
      <c r="E138" s="23"/>
      <c r="F138" s="158">
        <v>18936986256</v>
      </c>
    </row>
    <row r="139" spans="1:6" ht="30" customHeight="1">
      <c r="A139" s="261" t="s">
        <v>310</v>
      </c>
      <c r="B139" s="261"/>
      <c r="D139" s="316">
        <v>11041095873</v>
      </c>
      <c r="E139" s="23"/>
      <c r="F139" s="158">
        <v>25643835576</v>
      </c>
    </row>
    <row r="140" spans="1:6" ht="30" customHeight="1">
      <c r="A140" s="261" t="s">
        <v>310</v>
      </c>
      <c r="B140" s="261"/>
      <c r="D140" s="316">
        <v>27602739698</v>
      </c>
      <c r="E140" s="23"/>
      <c r="F140" s="158">
        <v>62328767060</v>
      </c>
    </row>
    <row r="141" spans="1:6" ht="30" customHeight="1">
      <c r="A141" s="261" t="s">
        <v>311</v>
      </c>
      <c r="B141" s="261"/>
      <c r="D141" s="316">
        <v>8153424638</v>
      </c>
      <c r="E141" s="23"/>
      <c r="F141" s="158">
        <v>18147945162</v>
      </c>
    </row>
    <row r="142" spans="1:6" ht="30" customHeight="1">
      <c r="A142" s="261" t="s">
        <v>326</v>
      </c>
      <c r="B142" s="261"/>
      <c r="D142" s="316">
        <v>13589041084</v>
      </c>
      <c r="E142" s="23"/>
      <c r="F142" s="158">
        <v>30246575316</v>
      </c>
    </row>
    <row r="143" spans="1:6" ht="30" customHeight="1">
      <c r="A143" s="261" t="s">
        <v>325</v>
      </c>
      <c r="B143" s="261"/>
      <c r="D143" s="316">
        <v>9240547921</v>
      </c>
      <c r="E143" s="23"/>
      <c r="F143" s="158">
        <v>20567671179</v>
      </c>
    </row>
    <row r="144" spans="1:6" ht="30" customHeight="1">
      <c r="A144" s="261" t="s">
        <v>327</v>
      </c>
      <c r="B144" s="261"/>
      <c r="D144" s="316">
        <v>9363</v>
      </c>
      <c r="E144" s="23"/>
      <c r="F144" s="158">
        <v>18726</v>
      </c>
    </row>
    <row r="145" spans="1:6" ht="30" customHeight="1">
      <c r="A145" s="261" t="s">
        <v>328</v>
      </c>
      <c r="B145" s="261"/>
      <c r="D145" s="316">
        <v>40639726024</v>
      </c>
      <c r="E145" s="23"/>
      <c r="F145" s="158">
        <v>86523287664</v>
      </c>
    </row>
    <row r="146" spans="1:6" ht="30" customHeight="1">
      <c r="A146" s="261" t="s">
        <v>329</v>
      </c>
      <c r="B146" s="261"/>
      <c r="D146" s="316">
        <v>13589041084</v>
      </c>
      <c r="E146" s="23"/>
      <c r="F146" s="158">
        <v>19726027380</v>
      </c>
    </row>
    <row r="147" spans="1:6" ht="30" customHeight="1">
      <c r="A147" s="261" t="s">
        <v>330</v>
      </c>
      <c r="B147" s="261"/>
      <c r="D147" s="316">
        <v>16850410933</v>
      </c>
      <c r="E147" s="23"/>
      <c r="F147" s="158">
        <v>22829589006</v>
      </c>
    </row>
    <row r="148" spans="1:6" ht="30" customHeight="1">
      <c r="A148" s="261" t="s">
        <v>313</v>
      </c>
      <c r="B148" s="261"/>
      <c r="D148" s="316">
        <v>12712328756</v>
      </c>
      <c r="E148" s="23"/>
      <c r="F148" s="158">
        <v>12712328756</v>
      </c>
    </row>
    <row r="149" spans="1:6" ht="30" customHeight="1">
      <c r="A149" s="261" t="s">
        <v>328</v>
      </c>
      <c r="B149" s="261"/>
      <c r="D149" s="316">
        <v>3277397250</v>
      </c>
      <c r="E149" s="23"/>
      <c r="F149" s="158">
        <v>3277397250</v>
      </c>
    </row>
    <row r="150" spans="1:6" ht="30" customHeight="1">
      <c r="A150" s="261" t="s">
        <v>328</v>
      </c>
      <c r="B150" s="261"/>
      <c r="D150" s="316">
        <v>3058904100</v>
      </c>
      <c r="E150" s="23"/>
      <c r="F150" s="158">
        <v>3058904100</v>
      </c>
    </row>
    <row r="151" spans="1:6" ht="30" customHeight="1">
      <c r="A151" s="261" t="s">
        <v>330</v>
      </c>
      <c r="B151" s="261"/>
      <c r="D151" s="316">
        <v>3647123285</v>
      </c>
      <c r="E151" s="23"/>
      <c r="F151" s="158">
        <v>3647123285</v>
      </c>
    </row>
    <row r="152" spans="1:6" ht="30" customHeight="1">
      <c r="A152" s="261" t="s">
        <v>331</v>
      </c>
      <c r="B152" s="261"/>
      <c r="D152" s="316">
        <v>3686301369</v>
      </c>
      <c r="E152" s="23"/>
      <c r="F152" s="158">
        <v>3686301369</v>
      </c>
    </row>
    <row r="153" spans="1:6" ht="30" customHeight="1">
      <c r="A153" s="261" t="s">
        <v>313</v>
      </c>
      <c r="B153" s="261"/>
      <c r="D153" s="316">
        <v>3156164379</v>
      </c>
      <c r="E153" s="23"/>
      <c r="F153" s="158">
        <v>3156164379</v>
      </c>
    </row>
    <row r="154" spans="1:6" ht="30" customHeight="1">
      <c r="A154" s="261" t="s">
        <v>329</v>
      </c>
      <c r="B154" s="261"/>
      <c r="D154" s="316">
        <v>5260273971</v>
      </c>
      <c r="E154" s="23"/>
      <c r="F154" s="158">
        <v>5260273971</v>
      </c>
    </row>
    <row r="155" spans="1:6" ht="30" customHeight="1">
      <c r="A155" s="261" t="s">
        <v>310</v>
      </c>
      <c r="B155" s="261"/>
      <c r="D155" s="316">
        <v>2671232874</v>
      </c>
      <c r="E155" s="23"/>
      <c r="F155" s="158">
        <v>2671232874</v>
      </c>
    </row>
    <row r="156" spans="1:6" ht="30" customHeight="1">
      <c r="A156" s="261" t="s">
        <v>332</v>
      </c>
      <c r="B156" s="261"/>
      <c r="D156" s="316">
        <v>1869863013</v>
      </c>
      <c r="E156" s="23"/>
      <c r="F156" s="158">
        <v>1869863013</v>
      </c>
    </row>
    <row r="157" spans="1:6" ht="30" customHeight="1">
      <c r="A157" s="261" t="s">
        <v>333</v>
      </c>
      <c r="B157" s="261"/>
      <c r="D157" s="316">
        <v>667808217</v>
      </c>
      <c r="E157" s="23"/>
      <c r="F157" s="158">
        <v>667808217</v>
      </c>
    </row>
    <row r="158" spans="1:6" ht="30" customHeight="1">
      <c r="A158" s="261" t="s">
        <v>310</v>
      </c>
      <c r="B158" s="261"/>
      <c r="D158" s="316">
        <v>890410958</v>
      </c>
      <c r="E158" s="23"/>
      <c r="F158" s="158">
        <v>890410958</v>
      </c>
    </row>
    <row r="159" spans="1:6" ht="30" customHeight="1">
      <c r="A159" s="261" t="s">
        <v>313</v>
      </c>
      <c r="B159" s="261"/>
      <c r="D159" s="316">
        <v>890410958</v>
      </c>
      <c r="E159" s="23"/>
      <c r="F159" s="158">
        <v>890410958</v>
      </c>
    </row>
    <row r="160" spans="1:6" ht="30" customHeight="1" thickBot="1">
      <c r="A160" s="349" t="s">
        <v>12</v>
      </c>
      <c r="B160" s="349"/>
      <c r="C160" s="22"/>
      <c r="D160" s="162">
        <f>SUM(D7:D159)</f>
        <v>628755193099</v>
      </c>
      <c r="E160" s="25"/>
      <c r="F160" s="162">
        <f>SUM(F7:F159)</f>
        <v>3883959107315</v>
      </c>
    </row>
    <row r="161" spans="6:6" ht="30" customHeight="1" thickTop="1">
      <c r="F161" s="317"/>
    </row>
  </sheetData>
  <mergeCells count="50">
    <mergeCell ref="A18:B18"/>
    <mergeCell ref="A19:B19"/>
    <mergeCell ref="A20:B20"/>
    <mergeCell ref="A1:F1"/>
    <mergeCell ref="A2:F2"/>
    <mergeCell ref="A3:F3"/>
    <mergeCell ref="A14:B14"/>
    <mergeCell ref="A15:B15"/>
    <mergeCell ref="A4:F4"/>
    <mergeCell ref="A6:B6"/>
    <mergeCell ref="A16:B16"/>
    <mergeCell ref="A17:B17"/>
    <mergeCell ref="A7:B7"/>
    <mergeCell ref="A8:B8"/>
    <mergeCell ref="A9:B9"/>
    <mergeCell ref="A10:B10"/>
    <mergeCell ref="A11:B11"/>
    <mergeCell ref="A12:B12"/>
    <mergeCell ref="A13:B13"/>
    <mergeCell ref="A21:B21"/>
    <mergeCell ref="A160:B160"/>
    <mergeCell ref="A23:B23"/>
    <mergeCell ref="A24:B24"/>
    <mergeCell ref="A41:B41"/>
    <mergeCell ref="A42:B42"/>
    <mergeCell ref="A43:B43"/>
    <mergeCell ref="A45:B45"/>
    <mergeCell ref="A25:B25"/>
    <mergeCell ref="A30:B30"/>
    <mergeCell ref="A26:B26"/>
    <mergeCell ref="A27:B27"/>
    <mergeCell ref="A28:B28"/>
    <mergeCell ref="A22:B22"/>
    <mergeCell ref="A44:B44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8:B48"/>
    <mergeCell ref="A49:B49"/>
    <mergeCell ref="A50:B50"/>
    <mergeCell ref="A29:B29"/>
    <mergeCell ref="A46:B46"/>
    <mergeCell ref="A47:B47"/>
  </mergeCells>
  <pageMargins left="0.39" right="0.39" top="0.39" bottom="0.39" header="0" footer="0"/>
  <pageSetup fitToHeight="0" orientation="landscape" r:id="rId1"/>
  <rowBreaks count="1" manualBreakCount="1">
    <brk id="147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-0.249977111117893"/>
    <pageSetUpPr fitToPage="1"/>
  </sheetPr>
  <dimension ref="A1:H11"/>
  <sheetViews>
    <sheetView rightToLeft="1" view="pageBreakPreview" zoomScaleNormal="100" zoomScaleSheetLayoutView="100" workbookViewId="0">
      <selection activeCell="I6" sqref="I6"/>
    </sheetView>
  </sheetViews>
  <sheetFormatPr defaultColWidth="9.140625" defaultRowHeight="30" customHeight="1"/>
  <cols>
    <col min="1" max="1" width="5.140625" style="12" customWidth="1"/>
    <col min="2" max="2" width="41.5703125" style="12" customWidth="1"/>
    <col min="3" max="3" width="1.28515625" style="12" customWidth="1"/>
    <col min="4" max="4" width="19.42578125" style="54" customWidth="1"/>
    <col min="5" max="5" width="1.28515625" style="54" customWidth="1"/>
    <col min="6" max="6" width="24.7109375" style="54" customWidth="1"/>
    <col min="7" max="7" width="0.28515625" style="12" customWidth="1"/>
    <col min="8" max="8" width="12.7109375" style="12" bestFit="1" customWidth="1"/>
    <col min="9" max="9" width="14.140625" style="12" bestFit="1" customWidth="1"/>
    <col min="10" max="16384" width="9.140625" style="12"/>
  </cols>
  <sheetData>
    <row r="1" spans="1:8" ht="30" customHeight="1">
      <c r="A1" s="349" t="s">
        <v>0</v>
      </c>
      <c r="B1" s="349"/>
      <c r="C1" s="349"/>
      <c r="D1" s="349"/>
      <c r="E1" s="349"/>
      <c r="F1" s="349"/>
    </row>
    <row r="2" spans="1:8" ht="30" customHeight="1">
      <c r="A2" s="349" t="s">
        <v>58</v>
      </c>
      <c r="B2" s="349"/>
      <c r="C2" s="349"/>
      <c r="D2" s="349"/>
      <c r="E2" s="349"/>
      <c r="F2" s="349"/>
    </row>
    <row r="3" spans="1:8" ht="30" customHeight="1">
      <c r="A3" s="349" t="s">
        <v>273</v>
      </c>
      <c r="B3" s="349"/>
      <c r="C3" s="349"/>
      <c r="D3" s="349"/>
      <c r="E3" s="349"/>
      <c r="F3" s="349"/>
    </row>
    <row r="4" spans="1:8" s="13" customFormat="1" ht="30" customHeight="1">
      <c r="A4" s="350" t="s">
        <v>124</v>
      </c>
      <c r="B4" s="350"/>
      <c r="C4" s="350"/>
      <c r="D4" s="350"/>
      <c r="E4" s="350"/>
      <c r="F4" s="350"/>
    </row>
    <row r="5" spans="1:8" ht="30" customHeight="1">
      <c r="D5" s="60" t="s">
        <v>69</v>
      </c>
      <c r="F5" s="81" t="str">
        <f>'درآمد سرمایه گذاری در سهام'!$M$5</f>
        <v>از ابتدای سال مالی تا پایان ماه</v>
      </c>
    </row>
    <row r="6" spans="1:8" ht="30" customHeight="1">
      <c r="A6" s="354" t="s">
        <v>68</v>
      </c>
      <c r="B6" s="354"/>
      <c r="D6" s="79" t="s">
        <v>55</v>
      </c>
      <c r="F6" s="79" t="s">
        <v>55</v>
      </c>
    </row>
    <row r="7" spans="1:8" ht="30" customHeight="1">
      <c r="A7" s="373" t="s">
        <v>68</v>
      </c>
      <c r="B7" s="373"/>
      <c r="D7" s="42">
        <v>142</v>
      </c>
      <c r="E7" s="76"/>
      <c r="F7" s="42">
        <v>4088373</v>
      </c>
    </row>
    <row r="8" spans="1:8" ht="30" customHeight="1">
      <c r="A8" s="372" t="s">
        <v>85</v>
      </c>
      <c r="B8" s="372"/>
      <c r="D8" s="42">
        <v>0</v>
      </c>
      <c r="E8" s="76"/>
      <c r="F8" s="42">
        <v>1029211264</v>
      </c>
    </row>
    <row r="9" spans="1:8" ht="30" customHeight="1">
      <c r="A9" s="372" t="s">
        <v>86</v>
      </c>
      <c r="B9" s="372"/>
      <c r="D9" s="82">
        <v>2467229614</v>
      </c>
      <c r="E9" s="76"/>
      <c r="F9" s="42">
        <v>5346994075</v>
      </c>
      <c r="H9" s="97"/>
    </row>
    <row r="10" spans="1:8" ht="30" customHeight="1" thickBot="1">
      <c r="A10" s="349" t="s">
        <v>12</v>
      </c>
      <c r="B10" s="349"/>
      <c r="D10" s="89">
        <f>SUM(D7:D9)</f>
        <v>2467229756</v>
      </c>
      <c r="E10" s="90"/>
      <c r="F10" s="89">
        <f>SUM(F7:F9)</f>
        <v>6380293712</v>
      </c>
      <c r="H10" s="97"/>
    </row>
    <row r="11" spans="1:8" ht="30" customHeight="1" thickTop="1">
      <c r="H11" s="97"/>
    </row>
  </sheetData>
  <mergeCells count="9">
    <mergeCell ref="A7:B7"/>
    <mergeCell ref="A8:B8"/>
    <mergeCell ref="A9:B9"/>
    <mergeCell ref="A10:B10"/>
    <mergeCell ref="A1:F1"/>
    <mergeCell ref="A2:F2"/>
    <mergeCell ref="A3:F3"/>
    <mergeCell ref="A6:B6"/>
    <mergeCell ref="A4:F4"/>
  </mergeCells>
  <printOptions horizontalCentered="1"/>
  <pageMargins left="0.39" right="0.39" top="0.39" bottom="0.39" header="0" footer="0"/>
  <pageSetup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-0.249977111117893"/>
    <pageSetUpPr fitToPage="1"/>
  </sheetPr>
  <dimension ref="A1:Z21"/>
  <sheetViews>
    <sheetView rightToLeft="1" view="pageBreakPreview" zoomScaleNormal="100" zoomScaleSheetLayoutView="100" workbookViewId="0">
      <selection activeCell="Q6" sqref="Q6"/>
    </sheetView>
  </sheetViews>
  <sheetFormatPr defaultColWidth="9.140625" defaultRowHeight="30" customHeight="1"/>
  <cols>
    <col min="1" max="1" width="39" style="12" customWidth="1"/>
    <col min="2" max="2" width="0.7109375" style="12" customWidth="1"/>
    <col min="3" max="3" width="16.85546875" style="12" customWidth="1"/>
    <col min="4" max="4" width="0.5703125" style="12" customWidth="1"/>
    <col min="5" max="5" width="20.7109375" style="12" customWidth="1"/>
    <col min="6" max="6" width="0.5703125" style="12" customWidth="1"/>
    <col min="7" max="7" width="15.5703125" style="12" customWidth="1"/>
    <col min="8" max="8" width="0.5703125" style="12" customWidth="1"/>
    <col min="9" max="9" width="15" style="12" bestFit="1" customWidth="1"/>
    <col min="10" max="10" width="0.7109375" style="12" customWidth="1"/>
    <col min="11" max="11" width="13.42578125" style="12" bestFit="1" customWidth="1"/>
    <col min="12" max="12" width="0.7109375" style="12" customWidth="1"/>
    <col min="13" max="13" width="15.5703125" style="12" customWidth="1"/>
    <col min="14" max="14" width="0.5703125" style="12" customWidth="1"/>
    <col min="15" max="15" width="17.28515625" style="12" bestFit="1" customWidth="1"/>
    <col min="16" max="16" width="0.5703125" style="12" customWidth="1"/>
    <col min="17" max="17" width="20.85546875" style="12" bestFit="1" customWidth="1"/>
    <col min="18" max="18" width="0.7109375" style="12" customWidth="1"/>
    <col min="19" max="19" width="17.28515625" style="12" bestFit="1" customWidth="1"/>
    <col min="20" max="20" width="0.28515625" style="12" customWidth="1"/>
    <col min="21" max="21" width="9.140625" style="12"/>
    <col min="22" max="23" width="11" style="12" customWidth="1"/>
    <col min="24" max="24" width="13.42578125" style="12" customWidth="1"/>
    <col min="25" max="25" width="15.85546875" style="12" customWidth="1"/>
    <col min="26" max="26" width="13.28515625" style="12" customWidth="1"/>
    <col min="27" max="16384" width="9.140625" style="12"/>
  </cols>
  <sheetData>
    <row r="1" spans="1:26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</row>
    <row r="2" spans="1:26" ht="30" customHeight="1">
      <c r="A2" s="349" t="s">
        <v>58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</row>
    <row r="3" spans="1:26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</row>
    <row r="4" spans="1:26" s="13" customFormat="1" ht="30" customHeight="1">
      <c r="A4" s="350" t="s">
        <v>71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U4" s="38"/>
      <c r="V4" s="38"/>
      <c r="W4" s="38"/>
      <c r="X4" s="38"/>
      <c r="Y4" s="38"/>
      <c r="Z4" s="38"/>
    </row>
    <row r="5" spans="1:26" ht="19.5" customHeight="1">
      <c r="A5" s="354" t="s">
        <v>13</v>
      </c>
      <c r="C5" s="354" t="s">
        <v>87</v>
      </c>
      <c r="D5" s="354"/>
      <c r="E5" s="354"/>
      <c r="F5" s="354"/>
      <c r="G5" s="354"/>
      <c r="I5" s="354" t="s">
        <v>69</v>
      </c>
      <c r="J5" s="354"/>
      <c r="K5" s="354"/>
      <c r="L5" s="354"/>
      <c r="M5" s="354"/>
      <c r="O5" s="354" t="str">
        <f>'درآمد سرمایه گذاری در سهام'!$M$5</f>
        <v>از ابتدای سال مالی تا پایان ماه</v>
      </c>
      <c r="P5" s="354"/>
      <c r="Q5" s="354"/>
      <c r="R5" s="354"/>
      <c r="S5" s="354"/>
      <c r="U5" s="39"/>
      <c r="V5" s="39"/>
      <c r="W5" s="40"/>
      <c r="X5" s="39"/>
      <c r="Y5" s="40"/>
      <c r="Z5" s="39"/>
    </row>
    <row r="6" spans="1:26" ht="38.25" customHeight="1">
      <c r="A6" s="354"/>
      <c r="C6" s="6" t="s">
        <v>88</v>
      </c>
      <c r="D6" s="26"/>
      <c r="E6" s="6" t="s">
        <v>89</v>
      </c>
      <c r="F6" s="26"/>
      <c r="G6" s="6" t="s">
        <v>90</v>
      </c>
      <c r="I6" s="6" t="s">
        <v>91</v>
      </c>
      <c r="J6" s="26"/>
      <c r="K6" s="6" t="s">
        <v>92</v>
      </c>
      <c r="L6" s="26"/>
      <c r="M6" s="6" t="s">
        <v>93</v>
      </c>
      <c r="O6" s="6" t="s">
        <v>91</v>
      </c>
      <c r="P6" s="26"/>
      <c r="Q6" s="6" t="s">
        <v>92</v>
      </c>
      <c r="R6" s="26"/>
      <c r="S6" s="6" t="s">
        <v>93</v>
      </c>
      <c r="U6" s="39"/>
      <c r="V6" s="39"/>
      <c r="W6" s="40"/>
      <c r="X6" s="39"/>
      <c r="Y6" s="40"/>
      <c r="Z6" s="39"/>
    </row>
    <row r="7" spans="1:26" ht="30" customHeight="1">
      <c r="A7" s="3" t="s">
        <v>195</v>
      </c>
      <c r="C7" s="152" t="s">
        <v>260</v>
      </c>
      <c r="D7" s="14"/>
      <c r="E7" s="152">
        <v>837499</v>
      </c>
      <c r="F7" s="14"/>
      <c r="G7" s="152">
        <v>170</v>
      </c>
      <c r="H7" s="14"/>
      <c r="I7" s="159">
        <v>0</v>
      </c>
      <c r="J7" s="14"/>
      <c r="K7" s="202">
        <v>0</v>
      </c>
      <c r="L7" s="14"/>
      <c r="M7" s="159">
        <v>0</v>
      </c>
      <c r="N7" s="14"/>
      <c r="O7" s="159">
        <v>142374830</v>
      </c>
      <c r="P7" s="157"/>
      <c r="Q7" s="202">
        <v>15626506</v>
      </c>
      <c r="R7" s="157"/>
      <c r="S7" s="159">
        <v>126748324</v>
      </c>
      <c r="U7" s="39"/>
      <c r="V7" s="39"/>
      <c r="W7" s="40"/>
      <c r="X7" s="39"/>
      <c r="Y7" s="40"/>
      <c r="Z7" s="40"/>
    </row>
    <row r="8" spans="1:26" ht="30" customHeight="1">
      <c r="A8" s="4" t="s">
        <v>179</v>
      </c>
      <c r="C8" s="24" t="s">
        <v>224</v>
      </c>
      <c r="D8" s="14"/>
      <c r="E8" s="24">
        <v>1475169</v>
      </c>
      <c r="F8" s="14"/>
      <c r="G8" s="24">
        <v>271</v>
      </c>
      <c r="H8" s="14"/>
      <c r="I8" s="158">
        <v>0</v>
      </c>
      <c r="J8" s="14"/>
      <c r="K8" s="202">
        <v>0</v>
      </c>
      <c r="L8" s="14"/>
      <c r="M8" s="158">
        <v>0</v>
      </c>
      <c r="N8" s="14"/>
      <c r="O8" s="158">
        <v>399770799</v>
      </c>
      <c r="P8" s="157"/>
      <c r="Q8" s="202">
        <v>49010362</v>
      </c>
      <c r="R8" s="157"/>
      <c r="S8" s="158">
        <v>350760437</v>
      </c>
      <c r="U8" s="39"/>
      <c r="V8" s="39"/>
      <c r="W8" s="40"/>
      <c r="X8" s="39"/>
      <c r="Y8" s="40"/>
      <c r="Z8" s="40"/>
    </row>
    <row r="9" spans="1:26" ht="30" customHeight="1">
      <c r="A9" s="4" t="s">
        <v>172</v>
      </c>
      <c r="C9" s="24" t="s">
        <v>346</v>
      </c>
      <c r="D9" s="14"/>
      <c r="E9" s="24">
        <v>2284</v>
      </c>
      <c r="F9" s="14"/>
      <c r="G9" s="24">
        <v>1288</v>
      </c>
      <c r="H9" s="14"/>
      <c r="I9" s="158">
        <v>2941792</v>
      </c>
      <c r="J9" s="14"/>
      <c r="K9" s="202">
        <v>415312</v>
      </c>
      <c r="L9" s="14"/>
      <c r="M9" s="158">
        <v>2526480</v>
      </c>
      <c r="N9" s="14"/>
      <c r="O9" s="158">
        <v>2941792</v>
      </c>
      <c r="P9" s="157"/>
      <c r="Q9" s="202">
        <v>415312</v>
      </c>
      <c r="R9" s="157"/>
      <c r="S9" s="158">
        <v>2526480</v>
      </c>
      <c r="U9" s="39"/>
      <c r="V9" s="39"/>
      <c r="W9" s="40"/>
      <c r="X9" s="39"/>
      <c r="Y9" s="40"/>
      <c r="Z9" s="40"/>
    </row>
    <row r="10" spans="1:26" ht="39" customHeight="1">
      <c r="A10" s="4" t="s">
        <v>180</v>
      </c>
      <c r="C10" s="24" t="s">
        <v>261</v>
      </c>
      <c r="D10" s="14"/>
      <c r="E10" s="24">
        <v>1228500</v>
      </c>
      <c r="F10" s="14"/>
      <c r="G10" s="24">
        <v>270</v>
      </c>
      <c r="H10" s="14"/>
      <c r="I10" s="158">
        <v>0</v>
      </c>
      <c r="J10" s="14"/>
      <c r="K10" s="202">
        <v>0</v>
      </c>
      <c r="L10" s="14"/>
      <c r="M10" s="158">
        <v>0</v>
      </c>
      <c r="N10" s="14"/>
      <c r="O10" s="158">
        <v>331695000</v>
      </c>
      <c r="P10" s="157"/>
      <c r="Q10" s="202">
        <v>32390488</v>
      </c>
      <c r="R10" s="157"/>
      <c r="S10" s="158">
        <v>299304512</v>
      </c>
      <c r="U10" s="39"/>
      <c r="V10" s="39"/>
      <c r="W10" s="40"/>
      <c r="X10" s="39"/>
      <c r="Y10" s="40"/>
      <c r="Z10" s="40"/>
    </row>
    <row r="11" spans="1:26" ht="30" customHeight="1">
      <c r="A11" s="11" t="s">
        <v>12</v>
      </c>
      <c r="C11" s="7"/>
      <c r="D11" s="14"/>
      <c r="E11" s="7"/>
      <c r="F11" s="14"/>
      <c r="G11" s="154"/>
      <c r="H11" s="25"/>
      <c r="I11" s="98">
        <f>SUM(I7:I10)</f>
        <v>2941792</v>
      </c>
      <c r="J11" s="25"/>
      <c r="K11" s="101">
        <f>SUM(K7:K10)</f>
        <v>415312</v>
      </c>
      <c r="L11" s="25"/>
      <c r="M11" s="98">
        <f>SUM(M7:M10)</f>
        <v>2526480</v>
      </c>
      <c r="N11" s="25"/>
      <c r="O11" s="98">
        <f>SUM(O7:O10)</f>
        <v>876782421</v>
      </c>
      <c r="P11" s="25"/>
      <c r="Q11" s="101">
        <f>SUM(Q7:Q10)</f>
        <v>97442668</v>
      </c>
      <c r="R11" s="25"/>
      <c r="S11" s="98">
        <f>SUM(S7:S10)</f>
        <v>779339753</v>
      </c>
    </row>
    <row r="14" spans="1:26" ht="30" customHeight="1">
      <c r="H14" s="38"/>
    </row>
    <row r="15" spans="1:26" ht="30" customHeight="1">
      <c r="H15" s="52"/>
    </row>
    <row r="16" spans="1:26" ht="30" customHeight="1">
      <c r="H16" s="52">
        <v>203431000</v>
      </c>
    </row>
    <row r="17" spans="1:8" ht="30" customHeight="1">
      <c r="H17" s="52">
        <v>167236435</v>
      </c>
    </row>
    <row r="18" spans="1:8" ht="30" customHeight="1">
      <c r="H18" s="52">
        <v>10388205829</v>
      </c>
    </row>
    <row r="19" spans="1:8" ht="30" customHeight="1">
      <c r="H19" s="52">
        <v>420000</v>
      </c>
    </row>
    <row r="20" spans="1:8" ht="30" customHeight="1">
      <c r="H20" s="37"/>
    </row>
    <row r="21" spans="1:8" ht="30" customHeight="1">
      <c r="A21" s="37"/>
      <c r="B21" s="37"/>
      <c r="C21" s="37"/>
      <c r="D21" s="37"/>
      <c r="E21" s="37"/>
      <c r="F21" s="37"/>
      <c r="G21" s="37"/>
      <c r="H21" s="37"/>
    </row>
  </sheetData>
  <mergeCells count="8">
    <mergeCell ref="A1:S1"/>
    <mergeCell ref="A2:S2"/>
    <mergeCell ref="A3:S3"/>
    <mergeCell ref="A4:S4"/>
    <mergeCell ref="A5:A6"/>
    <mergeCell ref="C5:G5"/>
    <mergeCell ref="I5:M5"/>
    <mergeCell ref="O5:S5"/>
  </mergeCells>
  <pageMargins left="0.39" right="0.39" top="0.39" bottom="0.39" header="0" footer="0"/>
  <pageSetup scale="6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  <pageSetUpPr fitToPage="1"/>
  </sheetPr>
  <dimension ref="A1:U120"/>
  <sheetViews>
    <sheetView rightToLeft="1" view="pageBreakPreview" zoomScaleNormal="100" zoomScaleSheetLayoutView="100" workbookViewId="0">
      <selection activeCell="I99" sqref="I99"/>
    </sheetView>
  </sheetViews>
  <sheetFormatPr defaultColWidth="9.140625" defaultRowHeight="30" customHeight="1"/>
  <cols>
    <col min="1" max="1" width="37.140625" style="12" bestFit="1" customWidth="1"/>
    <col min="2" max="2" width="1.28515625" style="12" customWidth="1"/>
    <col min="3" max="3" width="14.140625" style="12" bestFit="1" customWidth="1"/>
    <col min="4" max="4" width="1.28515625" style="12" customWidth="1"/>
    <col min="5" max="5" width="20.28515625" style="12" bestFit="1" customWidth="1"/>
    <col min="6" max="6" width="1.28515625" style="12" customWidth="1"/>
    <col min="7" max="7" width="20.85546875" style="12" bestFit="1" customWidth="1"/>
    <col min="8" max="8" width="1.28515625" style="12" customWidth="1"/>
    <col min="9" max="9" width="26.28515625" style="211" bestFit="1" customWidth="1"/>
    <col min="10" max="10" width="1.28515625" style="12" customWidth="1"/>
    <col min="11" max="11" width="13.140625" style="12" bestFit="1" customWidth="1"/>
    <col min="12" max="12" width="1" style="12" customWidth="1"/>
    <col min="13" max="13" width="20.28515625" style="12" bestFit="1" customWidth="1"/>
    <col min="14" max="14" width="1.28515625" style="12" customWidth="1"/>
    <col min="15" max="15" width="20.5703125" style="54" bestFit="1" customWidth="1"/>
    <col min="16" max="16" width="1" style="54" customWidth="1"/>
    <col min="17" max="17" width="20.28515625" style="207" customWidth="1"/>
    <col min="18" max="18" width="0.28515625" style="54" customWidth="1"/>
    <col min="19" max="19" width="20.140625" style="289" bestFit="1" customWidth="1"/>
    <col min="20" max="20" width="18.7109375" style="12" bestFit="1" customWidth="1"/>
    <col min="21" max="21" width="9.140625" style="12"/>
    <col min="22" max="22" width="26.7109375" style="12" customWidth="1"/>
    <col min="23" max="16384" width="9.140625" style="12"/>
  </cols>
  <sheetData>
    <row r="1" spans="1:21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</row>
    <row r="2" spans="1:21" ht="30" customHeight="1">
      <c r="A2" s="349" t="s">
        <v>58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</row>
    <row r="3" spans="1:21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</row>
    <row r="4" spans="1:21" s="13" customFormat="1" ht="30" customHeight="1">
      <c r="A4" s="350" t="s">
        <v>103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R4" s="86"/>
      <c r="S4" s="293"/>
    </row>
    <row r="5" spans="1:21" ht="32.25" customHeight="1">
      <c r="A5" s="354" t="s">
        <v>59</v>
      </c>
      <c r="C5" s="354" t="s">
        <v>69</v>
      </c>
      <c r="D5" s="354"/>
      <c r="E5" s="354"/>
      <c r="F5" s="354"/>
      <c r="G5" s="354"/>
      <c r="H5" s="354"/>
      <c r="I5" s="354"/>
      <c r="K5" s="349" t="str">
        <f>'درآمد سرمایه گذاری در سهام'!$M$5</f>
        <v>از ابتدای سال مالی تا پایان ماه</v>
      </c>
      <c r="L5" s="354"/>
      <c r="M5" s="349"/>
      <c r="N5" s="354"/>
      <c r="O5" s="354"/>
      <c r="P5" s="354"/>
      <c r="Q5" s="349"/>
    </row>
    <row r="6" spans="1:21" ht="38.25" customHeight="1">
      <c r="A6" s="354"/>
      <c r="C6" s="6" t="s">
        <v>6</v>
      </c>
      <c r="D6" s="26"/>
      <c r="E6" s="6" t="s">
        <v>8</v>
      </c>
      <c r="F6" s="26"/>
      <c r="G6" s="6" t="s">
        <v>101</v>
      </c>
      <c r="H6" s="26"/>
      <c r="I6" s="209" t="s">
        <v>104</v>
      </c>
      <c r="K6" s="281" t="s">
        <v>6</v>
      </c>
      <c r="L6" s="26"/>
      <c r="M6" s="281" t="s">
        <v>8</v>
      </c>
      <c r="N6" s="26"/>
      <c r="O6" s="299" t="s">
        <v>101</v>
      </c>
      <c r="P6" s="78"/>
      <c r="Q6" s="283" t="s">
        <v>104</v>
      </c>
      <c r="S6" s="294"/>
      <c r="T6" s="385"/>
      <c r="U6" s="385"/>
    </row>
    <row r="7" spans="1:21" s="54" customFormat="1" ht="30" customHeight="1">
      <c r="A7" s="301" t="s">
        <v>268</v>
      </c>
      <c r="B7" s="151"/>
      <c r="C7" s="159">
        <v>11891</v>
      </c>
      <c r="D7" s="168"/>
      <c r="E7" s="159">
        <v>12016638688</v>
      </c>
      <c r="F7" s="168"/>
      <c r="G7" s="300">
        <v>12274400034</v>
      </c>
      <c r="H7" s="168"/>
      <c r="I7" s="144">
        <v>-257761345</v>
      </c>
      <c r="J7" s="168"/>
      <c r="K7" s="158">
        <v>11891</v>
      </c>
      <c r="L7" s="168"/>
      <c r="M7" s="158">
        <v>12016638688</v>
      </c>
      <c r="N7" s="168"/>
      <c r="O7" s="300">
        <v>11527723999</v>
      </c>
      <c r="P7" s="168"/>
      <c r="Q7" s="144">
        <v>488914689</v>
      </c>
      <c r="S7" s="289"/>
    </row>
    <row r="8" spans="1:21" s="54" customFormat="1" ht="30" customHeight="1">
      <c r="A8" s="261" t="s">
        <v>251</v>
      </c>
      <c r="B8" s="151"/>
      <c r="C8" s="158">
        <v>1120</v>
      </c>
      <c r="D8" s="168"/>
      <c r="E8" s="158">
        <v>1268557022</v>
      </c>
      <c r="F8" s="168"/>
      <c r="G8" s="158">
        <v>1303034557</v>
      </c>
      <c r="H8" s="168"/>
      <c r="I8" s="144">
        <v>-34477534</v>
      </c>
      <c r="J8" s="168"/>
      <c r="K8" s="158">
        <v>1120</v>
      </c>
      <c r="L8" s="168"/>
      <c r="M8" s="158">
        <v>1268557022</v>
      </c>
      <c r="N8" s="168"/>
      <c r="O8" s="158">
        <v>1275068462</v>
      </c>
      <c r="P8" s="168"/>
      <c r="Q8" s="144">
        <v>-6511439</v>
      </c>
      <c r="S8" s="289"/>
    </row>
    <row r="9" spans="1:21" s="54" customFormat="1" ht="30" customHeight="1">
      <c r="A9" s="261" t="s">
        <v>222</v>
      </c>
      <c r="B9" s="151"/>
      <c r="C9" s="158">
        <v>22</v>
      </c>
      <c r="D9" s="168"/>
      <c r="E9" s="158">
        <v>14502510</v>
      </c>
      <c r="F9" s="168"/>
      <c r="G9" s="158">
        <v>14340062</v>
      </c>
      <c r="H9" s="168"/>
      <c r="I9" s="144">
        <v>162448</v>
      </c>
      <c r="J9" s="168"/>
      <c r="K9" s="158">
        <v>22</v>
      </c>
      <c r="L9" s="168"/>
      <c r="M9" s="158">
        <v>14502510</v>
      </c>
      <c r="N9" s="168"/>
      <c r="O9" s="158">
        <v>13922050</v>
      </c>
      <c r="P9" s="168"/>
      <c r="Q9" s="144">
        <v>580460</v>
      </c>
      <c r="S9" s="289"/>
    </row>
    <row r="10" spans="1:21" s="54" customFormat="1" ht="30" customHeight="1">
      <c r="A10" s="261" t="s">
        <v>250</v>
      </c>
      <c r="B10" s="151"/>
      <c r="C10" s="158">
        <v>52066</v>
      </c>
      <c r="D10" s="168"/>
      <c r="E10" s="158">
        <v>87365394908</v>
      </c>
      <c r="F10" s="168"/>
      <c r="G10" s="158">
        <v>84998017764</v>
      </c>
      <c r="H10" s="168"/>
      <c r="I10" s="144">
        <v>2367377144</v>
      </c>
      <c r="J10" s="168"/>
      <c r="K10" s="158">
        <v>52066</v>
      </c>
      <c r="L10" s="168"/>
      <c r="M10" s="158">
        <v>87365394908</v>
      </c>
      <c r="N10" s="168"/>
      <c r="O10" s="158">
        <v>84976814868</v>
      </c>
      <c r="P10" s="168"/>
      <c r="Q10" s="144">
        <v>2388580040</v>
      </c>
      <c r="S10" s="289"/>
    </row>
    <row r="11" spans="1:21" s="54" customFormat="1" ht="30" customHeight="1">
      <c r="A11" s="261" t="s">
        <v>264</v>
      </c>
      <c r="B11" s="151"/>
      <c r="C11" s="158">
        <v>658421</v>
      </c>
      <c r="D11" s="168"/>
      <c r="E11" s="158">
        <v>17123816142</v>
      </c>
      <c r="F11" s="168"/>
      <c r="G11" s="158">
        <v>19417978307</v>
      </c>
      <c r="H11" s="168"/>
      <c r="I11" s="144">
        <v>-2294162164</v>
      </c>
      <c r="J11" s="168"/>
      <c r="K11" s="158">
        <v>658421</v>
      </c>
      <c r="L11" s="168"/>
      <c r="M11" s="158">
        <v>17123816142</v>
      </c>
      <c r="N11" s="168"/>
      <c r="O11" s="158">
        <v>17747189417</v>
      </c>
      <c r="P11" s="168"/>
      <c r="Q11" s="144">
        <v>-623373274</v>
      </c>
      <c r="S11" s="289"/>
    </row>
    <row r="12" spans="1:21" s="54" customFormat="1" ht="30" customHeight="1">
      <c r="A12" s="261" t="s">
        <v>189</v>
      </c>
      <c r="B12" s="151"/>
      <c r="C12" s="158">
        <v>12041</v>
      </c>
      <c r="D12" s="168"/>
      <c r="E12" s="158">
        <v>2736521369</v>
      </c>
      <c r="F12" s="168"/>
      <c r="G12" s="158">
        <v>2743156148</v>
      </c>
      <c r="H12" s="168"/>
      <c r="I12" s="144">
        <v>-6634778</v>
      </c>
      <c r="J12" s="168"/>
      <c r="K12" s="158">
        <v>12041</v>
      </c>
      <c r="L12" s="168"/>
      <c r="M12" s="158">
        <v>2736521369</v>
      </c>
      <c r="N12" s="168"/>
      <c r="O12" s="158">
        <v>2727576968</v>
      </c>
      <c r="P12" s="168"/>
      <c r="Q12" s="144">
        <v>8944401</v>
      </c>
      <c r="S12" s="289"/>
    </row>
    <row r="13" spans="1:21" s="54" customFormat="1" ht="30" customHeight="1">
      <c r="A13" s="261" t="s">
        <v>292</v>
      </c>
      <c r="B13" s="151"/>
      <c r="C13" s="158">
        <v>20090449</v>
      </c>
      <c r="D13" s="168"/>
      <c r="E13" s="158">
        <v>879352341716</v>
      </c>
      <c r="F13" s="168"/>
      <c r="G13" s="158">
        <v>850579010101</v>
      </c>
      <c r="H13" s="168"/>
      <c r="I13" s="144">
        <v>28773331615</v>
      </c>
      <c r="J13" s="168"/>
      <c r="K13" s="158">
        <v>20090449</v>
      </c>
      <c r="L13" s="168"/>
      <c r="M13" s="158">
        <v>879352341716</v>
      </c>
      <c r="N13" s="168"/>
      <c r="O13" s="158">
        <v>820430443845</v>
      </c>
      <c r="P13" s="168"/>
      <c r="Q13" s="144">
        <v>58921897871</v>
      </c>
      <c r="S13" s="289"/>
    </row>
    <row r="14" spans="1:21" s="54" customFormat="1" ht="30" customHeight="1">
      <c r="A14" s="261" t="s">
        <v>190</v>
      </c>
      <c r="B14" s="151"/>
      <c r="C14" s="158">
        <v>3069673</v>
      </c>
      <c r="D14" s="168"/>
      <c r="E14" s="158">
        <v>123974564205</v>
      </c>
      <c r="F14" s="168"/>
      <c r="G14" s="158">
        <v>117359320660</v>
      </c>
      <c r="H14" s="168"/>
      <c r="I14" s="144">
        <v>6615243545</v>
      </c>
      <c r="J14" s="168"/>
      <c r="K14" s="158">
        <v>3069673</v>
      </c>
      <c r="L14" s="168"/>
      <c r="M14" s="158">
        <v>123974564205</v>
      </c>
      <c r="N14" s="168"/>
      <c r="O14" s="158">
        <v>95089532821</v>
      </c>
      <c r="P14" s="168"/>
      <c r="Q14" s="144">
        <v>28885031384</v>
      </c>
      <c r="S14" s="289"/>
    </row>
    <row r="15" spans="1:21" s="54" customFormat="1" ht="30" customHeight="1">
      <c r="A15" s="261" t="s">
        <v>296</v>
      </c>
      <c r="B15" s="151"/>
      <c r="C15" s="158">
        <v>1266410</v>
      </c>
      <c r="D15" s="168"/>
      <c r="E15" s="158">
        <v>724655622626</v>
      </c>
      <c r="F15" s="168"/>
      <c r="G15" s="158">
        <v>727061223644</v>
      </c>
      <c r="H15" s="168"/>
      <c r="I15" s="144">
        <v>-2405601017</v>
      </c>
      <c r="J15" s="168"/>
      <c r="K15" s="158">
        <v>1266410</v>
      </c>
      <c r="L15" s="168"/>
      <c r="M15" s="158">
        <v>724655622626</v>
      </c>
      <c r="N15" s="168"/>
      <c r="O15" s="158">
        <v>727061223644</v>
      </c>
      <c r="P15" s="168"/>
      <c r="Q15" s="144">
        <v>-2405601017</v>
      </c>
      <c r="S15" s="289"/>
    </row>
    <row r="16" spans="1:21" s="54" customFormat="1" ht="30" customHeight="1">
      <c r="A16" s="261" t="s">
        <v>243</v>
      </c>
      <c r="B16" s="151"/>
      <c r="C16" s="158">
        <v>1866</v>
      </c>
      <c r="D16" s="168"/>
      <c r="E16" s="158">
        <v>356351064</v>
      </c>
      <c r="F16" s="168"/>
      <c r="G16" s="158">
        <v>387446943</v>
      </c>
      <c r="H16" s="168"/>
      <c r="I16" s="144">
        <v>-31095878</v>
      </c>
      <c r="J16" s="168"/>
      <c r="K16" s="158">
        <v>1866</v>
      </c>
      <c r="L16" s="168"/>
      <c r="M16" s="158">
        <v>356351064</v>
      </c>
      <c r="N16" s="168"/>
      <c r="O16" s="158">
        <v>356660784</v>
      </c>
      <c r="P16" s="168"/>
      <c r="Q16" s="144">
        <v>-309719</v>
      </c>
      <c r="S16" s="289"/>
    </row>
    <row r="17" spans="1:19" s="54" customFormat="1" ht="30" customHeight="1">
      <c r="A17" s="261" t="s">
        <v>188</v>
      </c>
      <c r="B17" s="151"/>
      <c r="C17" s="158">
        <v>6533462</v>
      </c>
      <c r="D17" s="168"/>
      <c r="E17" s="158">
        <v>1125643665878</v>
      </c>
      <c r="F17" s="168"/>
      <c r="G17" s="158">
        <v>1040980559341</v>
      </c>
      <c r="H17" s="168"/>
      <c r="I17" s="144">
        <v>84663106537</v>
      </c>
      <c r="J17" s="168"/>
      <c r="K17" s="158">
        <v>6533462</v>
      </c>
      <c r="L17" s="168"/>
      <c r="M17" s="158">
        <v>1125643665878</v>
      </c>
      <c r="N17" s="168"/>
      <c r="O17" s="158">
        <v>1008133283891</v>
      </c>
      <c r="P17" s="168"/>
      <c r="Q17" s="144">
        <v>117510381987</v>
      </c>
      <c r="S17" s="289"/>
    </row>
    <row r="18" spans="1:19" s="54" customFormat="1" ht="30" customHeight="1">
      <c r="A18" s="261" t="s">
        <v>295</v>
      </c>
      <c r="B18" s="151"/>
      <c r="C18" s="158">
        <v>897237</v>
      </c>
      <c r="D18" s="168"/>
      <c r="E18" s="158">
        <v>40873615384</v>
      </c>
      <c r="F18" s="168"/>
      <c r="G18" s="158">
        <v>36029832361</v>
      </c>
      <c r="H18" s="168"/>
      <c r="I18" s="144">
        <v>4843783023</v>
      </c>
      <c r="J18" s="168"/>
      <c r="K18" s="158">
        <v>897237</v>
      </c>
      <c r="L18" s="168"/>
      <c r="M18" s="158">
        <v>40873615384</v>
      </c>
      <c r="N18" s="168"/>
      <c r="O18" s="158">
        <v>23339047500</v>
      </c>
      <c r="P18" s="168"/>
      <c r="Q18" s="144">
        <v>17534567884</v>
      </c>
      <c r="S18" s="289"/>
    </row>
    <row r="19" spans="1:19" s="54" customFormat="1" ht="30" customHeight="1">
      <c r="A19" s="261" t="s">
        <v>220</v>
      </c>
      <c r="B19" s="151"/>
      <c r="C19" s="158">
        <v>4519923</v>
      </c>
      <c r="D19" s="168"/>
      <c r="E19" s="158">
        <v>624806674388</v>
      </c>
      <c r="F19" s="168"/>
      <c r="G19" s="158">
        <v>623033252353</v>
      </c>
      <c r="H19" s="168"/>
      <c r="I19" s="144">
        <v>1773422035</v>
      </c>
      <c r="J19" s="168"/>
      <c r="K19" s="158">
        <v>4519923</v>
      </c>
      <c r="L19" s="168"/>
      <c r="M19" s="158">
        <v>624806674388</v>
      </c>
      <c r="N19" s="168"/>
      <c r="O19" s="158">
        <v>613988879499</v>
      </c>
      <c r="P19" s="168"/>
      <c r="Q19" s="144">
        <v>10817794889</v>
      </c>
      <c r="S19" s="289"/>
    </row>
    <row r="20" spans="1:19" s="54" customFormat="1" ht="30" customHeight="1">
      <c r="A20" s="261" t="s">
        <v>255</v>
      </c>
      <c r="B20" s="151"/>
      <c r="C20" s="158">
        <v>22346</v>
      </c>
      <c r="D20" s="168"/>
      <c r="E20" s="158">
        <v>1795779289</v>
      </c>
      <c r="F20" s="168"/>
      <c r="G20" s="158">
        <v>1938005626</v>
      </c>
      <c r="H20" s="168"/>
      <c r="I20" s="144">
        <v>-142226336</v>
      </c>
      <c r="J20" s="168"/>
      <c r="K20" s="158">
        <v>22346</v>
      </c>
      <c r="L20" s="168"/>
      <c r="M20" s="158">
        <v>1795779289</v>
      </c>
      <c r="N20" s="168"/>
      <c r="O20" s="158">
        <v>1788795397</v>
      </c>
      <c r="P20" s="168"/>
      <c r="Q20" s="144">
        <v>6983892</v>
      </c>
      <c r="S20" s="289"/>
    </row>
    <row r="21" spans="1:19" s="54" customFormat="1" ht="30" customHeight="1">
      <c r="A21" s="261" t="s">
        <v>136</v>
      </c>
      <c r="B21" s="151"/>
      <c r="C21" s="158">
        <v>5004778</v>
      </c>
      <c r="D21" s="168"/>
      <c r="E21" s="158">
        <v>197733373619</v>
      </c>
      <c r="F21" s="168"/>
      <c r="G21" s="158">
        <v>172018048515</v>
      </c>
      <c r="H21" s="168"/>
      <c r="I21" s="144">
        <v>25715325104</v>
      </c>
      <c r="J21" s="168"/>
      <c r="K21" s="158">
        <v>5004778</v>
      </c>
      <c r="L21" s="168"/>
      <c r="M21" s="158">
        <v>197733373619</v>
      </c>
      <c r="N21" s="168"/>
      <c r="O21" s="158">
        <v>158721441531</v>
      </c>
      <c r="P21" s="168"/>
      <c r="Q21" s="144">
        <v>39011932088</v>
      </c>
      <c r="S21" s="289"/>
    </row>
    <row r="22" spans="1:19" s="54" customFormat="1" ht="30" customHeight="1">
      <c r="A22" s="261" t="s">
        <v>244</v>
      </c>
      <c r="B22" s="151"/>
      <c r="C22" s="158">
        <v>8628</v>
      </c>
      <c r="D22" s="168"/>
      <c r="E22" s="158">
        <v>1760473130</v>
      </c>
      <c r="F22" s="168"/>
      <c r="G22" s="158">
        <v>1790307138</v>
      </c>
      <c r="H22" s="168"/>
      <c r="I22" s="144">
        <v>-29834007</v>
      </c>
      <c r="J22" s="168"/>
      <c r="K22" s="158">
        <v>8628</v>
      </c>
      <c r="L22" s="168"/>
      <c r="M22" s="158">
        <v>1760473130</v>
      </c>
      <c r="N22" s="168"/>
      <c r="O22" s="158">
        <v>1749489492</v>
      </c>
      <c r="P22" s="168"/>
      <c r="Q22" s="144">
        <v>10983638</v>
      </c>
      <c r="S22" s="289"/>
    </row>
    <row r="23" spans="1:19" s="54" customFormat="1" ht="30" customHeight="1">
      <c r="A23" s="261" t="s">
        <v>167</v>
      </c>
      <c r="B23" s="151"/>
      <c r="C23" s="158">
        <v>11293357</v>
      </c>
      <c r="D23" s="168"/>
      <c r="E23" s="158">
        <v>845624419110</v>
      </c>
      <c r="F23" s="168"/>
      <c r="G23" s="158">
        <v>753543719871</v>
      </c>
      <c r="H23" s="168"/>
      <c r="I23" s="144">
        <v>92080699239</v>
      </c>
      <c r="J23" s="168"/>
      <c r="K23" s="158">
        <v>11293357</v>
      </c>
      <c r="L23" s="168"/>
      <c r="M23" s="158">
        <v>845624419110</v>
      </c>
      <c r="N23" s="168"/>
      <c r="O23" s="158">
        <v>559904838264</v>
      </c>
      <c r="P23" s="168"/>
      <c r="Q23" s="144">
        <v>285719580846</v>
      </c>
      <c r="S23" s="289"/>
    </row>
    <row r="24" spans="1:19" s="54" customFormat="1" ht="30" customHeight="1">
      <c r="A24" s="261" t="s">
        <v>294</v>
      </c>
      <c r="B24" s="151"/>
      <c r="C24" s="158">
        <v>14956282</v>
      </c>
      <c r="D24" s="168"/>
      <c r="E24" s="158">
        <v>458982185398</v>
      </c>
      <c r="F24" s="168"/>
      <c r="G24" s="158">
        <v>389033032567</v>
      </c>
      <c r="H24" s="168"/>
      <c r="I24" s="144">
        <v>69949152831</v>
      </c>
      <c r="J24" s="168"/>
      <c r="K24" s="158">
        <v>14956282</v>
      </c>
      <c r="L24" s="168"/>
      <c r="M24" s="158">
        <v>458982185398</v>
      </c>
      <c r="N24" s="168"/>
      <c r="O24" s="158">
        <v>326111355004</v>
      </c>
      <c r="P24" s="168"/>
      <c r="Q24" s="144">
        <v>132870830394</v>
      </c>
      <c r="S24" s="289"/>
    </row>
    <row r="25" spans="1:19" s="54" customFormat="1" ht="30" customHeight="1">
      <c r="A25" s="261" t="s">
        <v>169</v>
      </c>
      <c r="B25" s="151"/>
      <c r="C25" s="158">
        <v>1977791</v>
      </c>
      <c r="D25" s="168"/>
      <c r="E25" s="158">
        <v>188059760356</v>
      </c>
      <c r="F25" s="168"/>
      <c r="G25" s="158">
        <v>167974788034</v>
      </c>
      <c r="H25" s="168"/>
      <c r="I25" s="144">
        <v>20084972322</v>
      </c>
      <c r="J25" s="168"/>
      <c r="K25" s="158">
        <v>1977791</v>
      </c>
      <c r="L25" s="168"/>
      <c r="M25" s="158">
        <v>188059760356</v>
      </c>
      <c r="N25" s="168"/>
      <c r="O25" s="158">
        <v>122954886537</v>
      </c>
      <c r="P25" s="168"/>
      <c r="Q25" s="144">
        <v>65104873819</v>
      </c>
      <c r="S25" s="289"/>
    </row>
    <row r="26" spans="1:19" s="54" customFormat="1" ht="30" customHeight="1">
      <c r="A26" s="261" t="s">
        <v>140</v>
      </c>
      <c r="B26" s="151"/>
      <c r="C26" s="158">
        <v>1435332</v>
      </c>
      <c r="D26" s="168"/>
      <c r="E26" s="158">
        <v>41528891355</v>
      </c>
      <c r="F26" s="168"/>
      <c r="G26" s="158">
        <v>35923923053</v>
      </c>
      <c r="H26" s="168"/>
      <c r="I26" s="144">
        <v>5604968302</v>
      </c>
      <c r="J26" s="168"/>
      <c r="K26" s="158">
        <v>1435332</v>
      </c>
      <c r="L26" s="168"/>
      <c r="M26" s="158">
        <v>41528891355</v>
      </c>
      <c r="N26" s="168"/>
      <c r="O26" s="158">
        <v>26263443705</v>
      </c>
      <c r="P26" s="168"/>
      <c r="Q26" s="144">
        <v>15265447650</v>
      </c>
      <c r="S26" s="289"/>
    </row>
    <row r="27" spans="1:19" s="54" customFormat="1" ht="30" customHeight="1">
      <c r="A27" s="261" t="s">
        <v>256</v>
      </c>
      <c r="B27" s="151"/>
      <c r="C27" s="158">
        <v>5505</v>
      </c>
      <c r="D27" s="168"/>
      <c r="E27" s="158">
        <v>483721212</v>
      </c>
      <c r="F27" s="168"/>
      <c r="G27" s="158">
        <v>554236299</v>
      </c>
      <c r="H27" s="168"/>
      <c r="I27" s="144">
        <v>-70515086</v>
      </c>
      <c r="J27" s="168"/>
      <c r="K27" s="158">
        <v>5505</v>
      </c>
      <c r="L27" s="168"/>
      <c r="M27" s="158">
        <v>483721212</v>
      </c>
      <c r="N27" s="168"/>
      <c r="O27" s="158">
        <v>483855090</v>
      </c>
      <c r="P27" s="168"/>
      <c r="Q27" s="144">
        <v>-133877</v>
      </c>
      <c r="S27" s="289"/>
    </row>
    <row r="28" spans="1:19" s="54" customFormat="1" ht="30" customHeight="1">
      <c r="A28" s="261" t="s">
        <v>232</v>
      </c>
      <c r="B28" s="151"/>
      <c r="C28" s="158">
        <v>5000000</v>
      </c>
      <c r="D28" s="168"/>
      <c r="E28" s="158">
        <v>145165350000</v>
      </c>
      <c r="F28" s="168"/>
      <c r="G28" s="158">
        <v>127421255500</v>
      </c>
      <c r="H28" s="168"/>
      <c r="I28" s="144">
        <v>17744094500</v>
      </c>
      <c r="J28" s="168"/>
      <c r="K28" s="158">
        <v>5000000</v>
      </c>
      <c r="L28" s="168"/>
      <c r="M28" s="158">
        <v>145165350000</v>
      </c>
      <c r="N28" s="168"/>
      <c r="O28" s="158">
        <v>91184250095</v>
      </c>
      <c r="P28" s="168"/>
      <c r="Q28" s="144">
        <v>53981099905</v>
      </c>
      <c r="S28" s="289"/>
    </row>
    <row r="29" spans="1:19" s="54" customFormat="1" ht="30" customHeight="1">
      <c r="A29" s="261" t="s">
        <v>195</v>
      </c>
      <c r="B29" s="151"/>
      <c r="C29" s="158">
        <v>837499</v>
      </c>
      <c r="D29" s="168"/>
      <c r="E29" s="158">
        <v>4121884658</v>
      </c>
      <c r="F29" s="168"/>
      <c r="G29" s="158">
        <v>3581718322</v>
      </c>
      <c r="H29" s="168"/>
      <c r="I29" s="144">
        <v>540166336</v>
      </c>
      <c r="J29" s="168"/>
      <c r="K29" s="158">
        <v>837499</v>
      </c>
      <c r="L29" s="168"/>
      <c r="M29" s="158">
        <v>4121884658</v>
      </c>
      <c r="N29" s="168"/>
      <c r="O29" s="158">
        <v>3697230815</v>
      </c>
      <c r="P29" s="168"/>
      <c r="Q29" s="144">
        <v>424653843</v>
      </c>
      <c r="S29" s="289"/>
    </row>
    <row r="30" spans="1:19" s="54" customFormat="1" ht="30" customHeight="1">
      <c r="A30" s="261" t="s">
        <v>172</v>
      </c>
      <c r="B30" s="151"/>
      <c r="C30" s="158">
        <v>2284</v>
      </c>
      <c r="D30" s="168"/>
      <c r="E30" s="158">
        <v>26702073</v>
      </c>
      <c r="F30" s="168"/>
      <c r="G30" s="158">
        <v>21756908</v>
      </c>
      <c r="H30" s="168"/>
      <c r="I30" s="144">
        <v>4945165</v>
      </c>
      <c r="J30" s="168"/>
      <c r="K30" s="158">
        <v>2284</v>
      </c>
      <c r="L30" s="168"/>
      <c r="M30" s="158">
        <v>26702073</v>
      </c>
      <c r="N30" s="168"/>
      <c r="O30" s="158">
        <v>23116715</v>
      </c>
      <c r="P30" s="168"/>
      <c r="Q30" s="144">
        <v>3585358</v>
      </c>
      <c r="S30" s="289"/>
    </row>
    <row r="31" spans="1:19" s="54" customFormat="1" ht="30" customHeight="1">
      <c r="A31" s="261" t="s">
        <v>249</v>
      </c>
      <c r="B31" s="151"/>
      <c r="C31" s="158">
        <v>4720</v>
      </c>
      <c r="D31" s="168"/>
      <c r="E31" s="158">
        <v>206016483</v>
      </c>
      <c r="F31" s="168"/>
      <c r="G31" s="158">
        <v>387094029</v>
      </c>
      <c r="H31" s="168"/>
      <c r="I31" s="144">
        <v>-181077545</v>
      </c>
      <c r="J31" s="168"/>
      <c r="K31" s="158">
        <v>4720</v>
      </c>
      <c r="L31" s="168"/>
      <c r="M31" s="158">
        <v>206016483</v>
      </c>
      <c r="N31" s="168"/>
      <c r="O31" s="158">
        <v>200138868</v>
      </c>
      <c r="P31" s="168"/>
      <c r="Q31" s="144">
        <v>5877615</v>
      </c>
      <c r="S31" s="289"/>
    </row>
    <row r="32" spans="1:19" s="54" customFormat="1" ht="30" customHeight="1">
      <c r="A32" s="261" t="s">
        <v>221</v>
      </c>
      <c r="B32" s="151"/>
      <c r="C32" s="158">
        <v>1237689</v>
      </c>
      <c r="D32" s="168"/>
      <c r="E32" s="158">
        <v>58966919981</v>
      </c>
      <c r="F32" s="168"/>
      <c r="G32" s="158">
        <v>59900707304</v>
      </c>
      <c r="H32" s="168"/>
      <c r="I32" s="144">
        <v>-933787322</v>
      </c>
      <c r="J32" s="168"/>
      <c r="K32" s="158">
        <v>1237689</v>
      </c>
      <c r="L32" s="168"/>
      <c r="M32" s="158">
        <v>58966919981</v>
      </c>
      <c r="N32" s="168"/>
      <c r="O32" s="158">
        <v>50961539995</v>
      </c>
      <c r="P32" s="168"/>
      <c r="Q32" s="144">
        <v>8005379986</v>
      </c>
      <c r="S32" s="289"/>
    </row>
    <row r="33" spans="1:19" s="54" customFormat="1" ht="30" customHeight="1">
      <c r="A33" s="261" t="s">
        <v>293</v>
      </c>
      <c r="B33" s="151"/>
      <c r="C33" s="158">
        <v>19815644</v>
      </c>
      <c r="D33" s="168"/>
      <c r="E33" s="158">
        <v>625327251434</v>
      </c>
      <c r="F33" s="168"/>
      <c r="G33" s="158">
        <v>576980811345</v>
      </c>
      <c r="H33" s="168"/>
      <c r="I33" s="144">
        <v>48346440089</v>
      </c>
      <c r="J33" s="168"/>
      <c r="K33" s="158">
        <v>19815644</v>
      </c>
      <c r="L33" s="168"/>
      <c r="M33" s="158">
        <v>625327251434</v>
      </c>
      <c r="N33" s="168"/>
      <c r="O33" s="158">
        <v>364184320277</v>
      </c>
      <c r="P33" s="168"/>
      <c r="Q33" s="144">
        <v>261142931157</v>
      </c>
      <c r="S33" s="289"/>
    </row>
    <row r="34" spans="1:19" s="54" customFormat="1" ht="30" customHeight="1">
      <c r="A34" s="261" t="s">
        <v>245</v>
      </c>
      <c r="B34" s="151"/>
      <c r="C34" s="158">
        <v>112414</v>
      </c>
      <c r="D34" s="168"/>
      <c r="E34" s="158">
        <v>4808913990</v>
      </c>
      <c r="F34" s="168"/>
      <c r="G34" s="158">
        <v>4971417644</v>
      </c>
      <c r="H34" s="168"/>
      <c r="I34" s="144">
        <v>-162503653</v>
      </c>
      <c r="J34" s="168"/>
      <c r="K34" s="158">
        <v>112414</v>
      </c>
      <c r="L34" s="168"/>
      <c r="M34" s="158">
        <v>4808913990</v>
      </c>
      <c r="N34" s="168"/>
      <c r="O34" s="158">
        <v>4824000195</v>
      </c>
      <c r="P34" s="168"/>
      <c r="Q34" s="144">
        <v>-15086204</v>
      </c>
      <c r="S34" s="289"/>
    </row>
    <row r="35" spans="1:19" s="54" customFormat="1" ht="30" customHeight="1">
      <c r="A35" s="261" t="s">
        <v>253</v>
      </c>
      <c r="B35" s="151"/>
      <c r="C35" s="158">
        <v>12308904</v>
      </c>
      <c r="D35" s="168"/>
      <c r="E35" s="158">
        <v>520533604565</v>
      </c>
      <c r="F35" s="168"/>
      <c r="G35" s="158">
        <v>503820060479</v>
      </c>
      <c r="H35" s="168"/>
      <c r="I35" s="144">
        <v>16713544086</v>
      </c>
      <c r="J35" s="168"/>
      <c r="K35" s="158">
        <v>12308904</v>
      </c>
      <c r="L35" s="168"/>
      <c r="M35" s="158">
        <v>520533604565</v>
      </c>
      <c r="N35" s="168"/>
      <c r="O35" s="158">
        <v>503501613882</v>
      </c>
      <c r="P35" s="168"/>
      <c r="Q35" s="144">
        <v>17031990683</v>
      </c>
      <c r="S35" s="289"/>
    </row>
    <row r="36" spans="1:19" s="54" customFormat="1" ht="30" customHeight="1">
      <c r="A36" s="261" t="s">
        <v>230</v>
      </c>
      <c r="B36" s="151"/>
      <c r="C36" s="158">
        <v>2500000</v>
      </c>
      <c r="D36" s="168"/>
      <c r="E36" s="158">
        <v>79229851250</v>
      </c>
      <c r="F36" s="168"/>
      <c r="G36" s="158">
        <v>64733270250</v>
      </c>
      <c r="H36" s="168"/>
      <c r="I36" s="144">
        <v>14496581000</v>
      </c>
      <c r="J36" s="168"/>
      <c r="K36" s="158">
        <v>2500000</v>
      </c>
      <c r="L36" s="168"/>
      <c r="M36" s="158">
        <v>79229851250</v>
      </c>
      <c r="N36" s="168"/>
      <c r="O36" s="158">
        <v>52154324173</v>
      </c>
      <c r="P36" s="168"/>
      <c r="Q36" s="144">
        <v>27075527077</v>
      </c>
      <c r="S36" s="289"/>
    </row>
    <row r="37" spans="1:19" s="54" customFormat="1" ht="30" customHeight="1">
      <c r="A37" s="261" t="s">
        <v>257</v>
      </c>
      <c r="B37" s="151"/>
      <c r="C37" s="158">
        <v>12421</v>
      </c>
      <c r="D37" s="168"/>
      <c r="E37" s="158">
        <v>528375577</v>
      </c>
      <c r="F37" s="168"/>
      <c r="G37" s="158">
        <v>885562485</v>
      </c>
      <c r="H37" s="168"/>
      <c r="I37" s="144">
        <v>-357186907</v>
      </c>
      <c r="J37" s="168"/>
      <c r="K37" s="158">
        <v>12421</v>
      </c>
      <c r="L37" s="168"/>
      <c r="M37" s="158">
        <v>528375577</v>
      </c>
      <c r="N37" s="168"/>
      <c r="O37" s="158">
        <v>514704919</v>
      </c>
      <c r="P37" s="168"/>
      <c r="Q37" s="144">
        <v>13670658</v>
      </c>
      <c r="S37" s="289"/>
    </row>
    <row r="38" spans="1:19" s="54" customFormat="1" ht="30" customHeight="1">
      <c r="A38" s="261" t="s">
        <v>258</v>
      </c>
      <c r="B38" s="151"/>
      <c r="C38" s="158">
        <v>220003</v>
      </c>
      <c r="D38" s="168"/>
      <c r="E38" s="158">
        <v>10085580456</v>
      </c>
      <c r="F38" s="168"/>
      <c r="G38" s="158">
        <v>10067790613</v>
      </c>
      <c r="H38" s="168"/>
      <c r="I38" s="144">
        <v>17789843</v>
      </c>
      <c r="J38" s="168"/>
      <c r="K38" s="158">
        <v>220003</v>
      </c>
      <c r="L38" s="168"/>
      <c r="M38" s="158">
        <v>10085580456</v>
      </c>
      <c r="N38" s="168"/>
      <c r="O38" s="158">
        <v>9844859455</v>
      </c>
      <c r="P38" s="168"/>
      <c r="Q38" s="144">
        <v>240721001</v>
      </c>
      <c r="S38" s="289"/>
    </row>
    <row r="39" spans="1:19" s="54" customFormat="1" ht="30" customHeight="1">
      <c r="A39" s="261" t="s">
        <v>141</v>
      </c>
      <c r="B39" s="151"/>
      <c r="C39" s="158">
        <v>4000000</v>
      </c>
      <c r="D39" s="168"/>
      <c r="E39" s="158">
        <v>82757219600</v>
      </c>
      <c r="F39" s="168"/>
      <c r="G39" s="158">
        <v>76782992000</v>
      </c>
      <c r="H39" s="168"/>
      <c r="I39" s="144">
        <v>5974227600</v>
      </c>
      <c r="J39" s="168"/>
      <c r="K39" s="158">
        <v>4000000</v>
      </c>
      <c r="L39" s="168"/>
      <c r="M39" s="158">
        <v>82757219600</v>
      </c>
      <c r="N39" s="168"/>
      <c r="O39" s="158">
        <v>52897110000</v>
      </c>
      <c r="P39" s="168"/>
      <c r="Q39" s="144">
        <v>29860109600</v>
      </c>
      <c r="S39" s="289"/>
    </row>
    <row r="40" spans="1:19" s="54" customFormat="1" ht="30" customHeight="1">
      <c r="A40" s="261" t="s">
        <v>246</v>
      </c>
      <c r="B40" s="151"/>
      <c r="C40" s="158">
        <v>332050</v>
      </c>
      <c r="D40" s="168"/>
      <c r="E40" s="158">
        <v>10851638388</v>
      </c>
      <c r="F40" s="168"/>
      <c r="G40" s="158">
        <v>13954761651</v>
      </c>
      <c r="H40" s="168"/>
      <c r="I40" s="144">
        <v>-3103123262</v>
      </c>
      <c r="J40" s="168"/>
      <c r="K40" s="158">
        <v>332050</v>
      </c>
      <c r="L40" s="168"/>
      <c r="M40" s="158">
        <v>10851638388</v>
      </c>
      <c r="N40" s="168"/>
      <c r="O40" s="158">
        <v>10890064523</v>
      </c>
      <c r="P40" s="168"/>
      <c r="Q40" s="144">
        <v>-38426134</v>
      </c>
      <c r="S40" s="289"/>
    </row>
    <row r="41" spans="1:19" s="54" customFormat="1" ht="30" customHeight="1">
      <c r="A41" s="261" t="s">
        <v>247</v>
      </c>
      <c r="B41" s="151"/>
      <c r="C41" s="158">
        <v>69545</v>
      </c>
      <c r="D41" s="168"/>
      <c r="E41" s="158">
        <v>2203945393</v>
      </c>
      <c r="F41" s="168"/>
      <c r="G41" s="158">
        <v>2508706928</v>
      </c>
      <c r="H41" s="168"/>
      <c r="I41" s="144">
        <v>-304761534</v>
      </c>
      <c r="J41" s="168"/>
      <c r="K41" s="158">
        <v>69545</v>
      </c>
      <c r="L41" s="168"/>
      <c r="M41" s="158">
        <v>2203945393</v>
      </c>
      <c r="N41" s="168"/>
      <c r="O41" s="158">
        <v>2206375293</v>
      </c>
      <c r="P41" s="168"/>
      <c r="Q41" s="144">
        <v>-2429899</v>
      </c>
      <c r="S41" s="289"/>
    </row>
    <row r="42" spans="1:19" s="54" customFormat="1" ht="30" customHeight="1">
      <c r="A42" s="261" t="s">
        <v>192</v>
      </c>
      <c r="B42" s="151"/>
      <c r="C42" s="158">
        <v>3800000</v>
      </c>
      <c r="D42" s="168"/>
      <c r="E42" s="158">
        <v>90990240000</v>
      </c>
      <c r="F42" s="168"/>
      <c r="G42" s="158">
        <v>87566732220</v>
      </c>
      <c r="H42" s="168"/>
      <c r="I42" s="144">
        <v>3423507780</v>
      </c>
      <c r="J42" s="168"/>
      <c r="K42" s="158">
        <v>3800000</v>
      </c>
      <c r="L42" s="168"/>
      <c r="M42" s="158">
        <v>90990240000</v>
      </c>
      <c r="N42" s="168"/>
      <c r="O42" s="158">
        <v>54063367600</v>
      </c>
      <c r="P42" s="168"/>
      <c r="Q42" s="144">
        <v>36926872400</v>
      </c>
      <c r="S42" s="289"/>
    </row>
    <row r="43" spans="1:19" s="54" customFormat="1" ht="30" customHeight="1">
      <c r="A43" s="261" t="s">
        <v>259</v>
      </c>
      <c r="B43" s="151"/>
      <c r="C43" s="158">
        <v>28320</v>
      </c>
      <c r="D43" s="168"/>
      <c r="E43" s="158">
        <v>838595516</v>
      </c>
      <c r="F43" s="168"/>
      <c r="G43" s="158">
        <v>885891637</v>
      </c>
      <c r="H43" s="168"/>
      <c r="I43" s="144">
        <v>-47296120</v>
      </c>
      <c r="J43" s="168"/>
      <c r="K43" s="158">
        <v>28320</v>
      </c>
      <c r="L43" s="168"/>
      <c r="M43" s="158">
        <v>838595516</v>
      </c>
      <c r="N43" s="168"/>
      <c r="O43" s="158">
        <v>832909473</v>
      </c>
      <c r="P43" s="168"/>
      <c r="Q43" s="144">
        <v>5686043</v>
      </c>
      <c r="S43" s="289"/>
    </row>
    <row r="44" spans="1:19" s="54" customFormat="1" ht="30" customHeight="1">
      <c r="A44" s="261" t="s">
        <v>252</v>
      </c>
      <c r="B44" s="151"/>
      <c r="C44" s="158">
        <v>141942</v>
      </c>
      <c r="D44" s="168"/>
      <c r="E44" s="158">
        <v>3802741493</v>
      </c>
      <c r="F44" s="168"/>
      <c r="G44" s="158">
        <v>3897677425</v>
      </c>
      <c r="H44" s="168"/>
      <c r="I44" s="144">
        <v>-94935931</v>
      </c>
      <c r="J44" s="168"/>
      <c r="K44" s="158">
        <v>141942</v>
      </c>
      <c r="L44" s="168"/>
      <c r="M44" s="158">
        <v>3802741493</v>
      </c>
      <c r="N44" s="168"/>
      <c r="O44" s="158">
        <v>3802573578</v>
      </c>
      <c r="P44" s="168"/>
      <c r="Q44" s="144">
        <v>167915</v>
      </c>
      <c r="S44" s="289"/>
    </row>
    <row r="45" spans="1:19" s="54" customFormat="1" ht="30" customHeight="1">
      <c r="A45" s="261" t="s">
        <v>218</v>
      </c>
      <c r="B45" s="151"/>
      <c r="C45" s="158">
        <v>1207197</v>
      </c>
      <c r="D45" s="168"/>
      <c r="E45" s="158">
        <v>29188756386</v>
      </c>
      <c r="F45" s="168"/>
      <c r="G45" s="158">
        <v>26136521595</v>
      </c>
      <c r="H45" s="168"/>
      <c r="I45" s="144">
        <v>3052234791</v>
      </c>
      <c r="J45" s="168"/>
      <c r="K45" s="158">
        <v>1207197</v>
      </c>
      <c r="L45" s="168"/>
      <c r="M45" s="158">
        <v>29188756386</v>
      </c>
      <c r="N45" s="168"/>
      <c r="O45" s="158">
        <v>24444359137</v>
      </c>
      <c r="P45" s="168"/>
      <c r="Q45" s="144">
        <v>4744397249</v>
      </c>
      <c r="S45" s="289"/>
    </row>
    <row r="46" spans="1:19" s="54" customFormat="1" ht="30" customHeight="1">
      <c r="A46" s="261" t="s">
        <v>248</v>
      </c>
      <c r="B46" s="151"/>
      <c r="C46" s="158">
        <v>66167</v>
      </c>
      <c r="D46" s="168"/>
      <c r="E46" s="158">
        <v>1502171138</v>
      </c>
      <c r="F46" s="168"/>
      <c r="G46" s="158">
        <v>2585788338</v>
      </c>
      <c r="H46" s="168"/>
      <c r="I46" s="144">
        <v>-1083617199</v>
      </c>
      <c r="J46" s="168"/>
      <c r="K46" s="158">
        <v>66167</v>
      </c>
      <c r="L46" s="168"/>
      <c r="M46" s="158">
        <v>1502171138</v>
      </c>
      <c r="N46" s="168"/>
      <c r="O46" s="158">
        <v>1510755789</v>
      </c>
      <c r="P46" s="168"/>
      <c r="Q46" s="144">
        <v>-8584650</v>
      </c>
      <c r="S46" s="289"/>
    </row>
    <row r="47" spans="1:19" s="54" customFormat="1" ht="30" customHeight="1">
      <c r="A47" s="261" t="s">
        <v>170</v>
      </c>
      <c r="B47" s="151"/>
      <c r="C47" s="158">
        <v>4853210</v>
      </c>
      <c r="D47" s="168"/>
      <c r="E47" s="158">
        <v>102318626811</v>
      </c>
      <c r="F47" s="168"/>
      <c r="G47" s="158">
        <v>103190476721</v>
      </c>
      <c r="H47" s="168"/>
      <c r="I47" s="144">
        <v>-871849909</v>
      </c>
      <c r="J47" s="168"/>
      <c r="K47" s="158">
        <v>4853210</v>
      </c>
      <c r="L47" s="168"/>
      <c r="M47" s="158">
        <v>102318626811</v>
      </c>
      <c r="N47" s="168"/>
      <c r="O47" s="158">
        <v>100127570993</v>
      </c>
      <c r="P47" s="168"/>
      <c r="Q47" s="144">
        <v>2191055818</v>
      </c>
      <c r="S47" s="289"/>
    </row>
    <row r="48" spans="1:19" s="54" customFormat="1" ht="30" customHeight="1">
      <c r="A48" s="261" t="s">
        <v>168</v>
      </c>
      <c r="B48" s="151"/>
      <c r="C48" s="158">
        <v>98095</v>
      </c>
      <c r="D48" s="168"/>
      <c r="E48" s="158">
        <v>2141293585</v>
      </c>
      <c r="F48" s="168"/>
      <c r="G48" s="158">
        <v>2169434244</v>
      </c>
      <c r="H48" s="168"/>
      <c r="I48" s="144">
        <v>-28140658</v>
      </c>
      <c r="J48" s="168"/>
      <c r="K48" s="158">
        <v>98095</v>
      </c>
      <c r="L48" s="168"/>
      <c r="M48" s="158">
        <v>2141293585</v>
      </c>
      <c r="N48" s="168"/>
      <c r="O48" s="158">
        <v>2144834331</v>
      </c>
      <c r="P48" s="168"/>
      <c r="Q48" s="144">
        <v>-3540745</v>
      </c>
      <c r="S48" s="289"/>
    </row>
    <row r="49" spans="1:19" s="54" customFormat="1" ht="30" customHeight="1">
      <c r="A49" s="261" t="s">
        <v>178</v>
      </c>
      <c r="B49" s="151"/>
      <c r="C49" s="158">
        <v>6000000</v>
      </c>
      <c r="D49" s="168"/>
      <c r="E49" s="158">
        <v>107751600000</v>
      </c>
      <c r="F49" s="168"/>
      <c r="G49" s="158">
        <v>93977353800</v>
      </c>
      <c r="H49" s="168"/>
      <c r="I49" s="144">
        <v>13774246200</v>
      </c>
      <c r="J49" s="168"/>
      <c r="K49" s="158">
        <v>6000000</v>
      </c>
      <c r="L49" s="168"/>
      <c r="M49" s="158">
        <v>107751600000</v>
      </c>
      <c r="N49" s="168"/>
      <c r="O49" s="158">
        <v>64872960032</v>
      </c>
      <c r="P49" s="168"/>
      <c r="Q49" s="144">
        <v>42878639968</v>
      </c>
      <c r="S49" s="289"/>
    </row>
    <row r="50" spans="1:19" s="54" customFormat="1" ht="30" customHeight="1">
      <c r="A50" s="261" t="s">
        <v>223</v>
      </c>
      <c r="B50" s="151"/>
      <c r="C50" s="158">
        <v>11714537</v>
      </c>
      <c r="D50" s="168"/>
      <c r="E50" s="158">
        <v>250226455776</v>
      </c>
      <c r="F50" s="168"/>
      <c r="G50" s="158">
        <v>220520985780</v>
      </c>
      <c r="H50" s="168"/>
      <c r="I50" s="144">
        <v>29705469996</v>
      </c>
      <c r="J50" s="168"/>
      <c r="K50" s="158">
        <v>11714537</v>
      </c>
      <c r="L50" s="168"/>
      <c r="M50" s="158">
        <v>250226455776</v>
      </c>
      <c r="N50" s="168"/>
      <c r="O50" s="158">
        <v>218435327315</v>
      </c>
      <c r="P50" s="168"/>
      <c r="Q50" s="144">
        <v>31791128461</v>
      </c>
      <c r="S50" s="289"/>
    </row>
    <row r="51" spans="1:19" s="54" customFormat="1" ht="30" customHeight="1">
      <c r="A51" s="261" t="s">
        <v>254</v>
      </c>
      <c r="B51" s="151"/>
      <c r="C51" s="158">
        <v>195346</v>
      </c>
      <c r="D51" s="168"/>
      <c r="E51" s="158">
        <v>3517861873</v>
      </c>
      <c r="F51" s="168"/>
      <c r="G51" s="158">
        <v>3714510397</v>
      </c>
      <c r="H51" s="168"/>
      <c r="I51" s="144">
        <v>-196648523</v>
      </c>
      <c r="J51" s="168"/>
      <c r="K51" s="158">
        <v>195346</v>
      </c>
      <c r="L51" s="168"/>
      <c r="M51" s="158">
        <v>3517861873</v>
      </c>
      <c r="N51" s="168"/>
      <c r="O51" s="158">
        <v>3532090591</v>
      </c>
      <c r="P51" s="168"/>
      <c r="Q51" s="144">
        <v>-14228717</v>
      </c>
      <c r="S51" s="289"/>
    </row>
    <row r="52" spans="1:19" s="54" customFormat="1" ht="30" customHeight="1">
      <c r="A52" s="261" t="s">
        <v>225</v>
      </c>
      <c r="B52" s="151"/>
      <c r="C52" s="158">
        <v>1449999</v>
      </c>
      <c r="D52" s="168"/>
      <c r="E52" s="158">
        <v>13855552589</v>
      </c>
      <c r="F52" s="168"/>
      <c r="G52" s="158">
        <v>11395223506</v>
      </c>
      <c r="H52" s="168"/>
      <c r="I52" s="144">
        <v>2460329083</v>
      </c>
      <c r="J52" s="168"/>
      <c r="K52" s="158">
        <v>1449999</v>
      </c>
      <c r="L52" s="168"/>
      <c r="M52" s="158">
        <v>13855552589</v>
      </c>
      <c r="N52" s="168"/>
      <c r="O52" s="158">
        <v>7501777234</v>
      </c>
      <c r="P52" s="168"/>
      <c r="Q52" s="144">
        <v>6353775355</v>
      </c>
      <c r="S52" s="289"/>
    </row>
    <row r="53" spans="1:19" s="54" customFormat="1" ht="30" customHeight="1">
      <c r="A53" s="261" t="s">
        <v>219</v>
      </c>
      <c r="B53" s="151"/>
      <c r="C53" s="158">
        <v>11395000</v>
      </c>
      <c r="D53" s="168"/>
      <c r="E53" s="158">
        <v>146705292140</v>
      </c>
      <c r="F53" s="168"/>
      <c r="G53" s="158">
        <v>144554221526</v>
      </c>
      <c r="H53" s="168"/>
      <c r="I53" s="144">
        <v>2151070614</v>
      </c>
      <c r="J53" s="168"/>
      <c r="K53" s="158">
        <v>11395000</v>
      </c>
      <c r="L53" s="168"/>
      <c r="M53" s="158">
        <v>146705292140</v>
      </c>
      <c r="N53" s="168"/>
      <c r="O53" s="158">
        <v>150455853792</v>
      </c>
      <c r="P53" s="168"/>
      <c r="Q53" s="144">
        <v>-3750561651</v>
      </c>
      <c r="S53" s="289"/>
    </row>
    <row r="54" spans="1:19" s="54" customFormat="1" ht="30" customHeight="1">
      <c r="A54" s="261" t="s">
        <v>207</v>
      </c>
      <c r="B54" s="151"/>
      <c r="C54" s="158">
        <v>85058</v>
      </c>
      <c r="D54" s="168"/>
      <c r="E54" s="158">
        <v>1775578945</v>
      </c>
      <c r="F54" s="168"/>
      <c r="G54" s="158">
        <v>9089290939</v>
      </c>
      <c r="H54" s="168"/>
      <c r="I54" s="144">
        <v>-7313711993</v>
      </c>
      <c r="J54" s="168"/>
      <c r="K54" s="158">
        <v>85058</v>
      </c>
      <c r="L54" s="168"/>
      <c r="M54" s="158">
        <v>1775578945</v>
      </c>
      <c r="N54" s="168"/>
      <c r="O54" s="158">
        <v>1541158274</v>
      </c>
      <c r="P54" s="168"/>
      <c r="Q54" s="144">
        <v>234420671</v>
      </c>
      <c r="S54" s="289"/>
    </row>
    <row r="55" spans="1:19" s="54" customFormat="1" ht="30" customHeight="1">
      <c r="A55" s="261" t="s">
        <v>208</v>
      </c>
      <c r="B55" s="151"/>
      <c r="C55" s="158">
        <v>20666677</v>
      </c>
      <c r="D55" s="168"/>
      <c r="E55" s="158">
        <v>334215699307</v>
      </c>
      <c r="F55" s="168"/>
      <c r="G55" s="158">
        <v>328474900075</v>
      </c>
      <c r="H55" s="168"/>
      <c r="I55" s="144">
        <v>5740799232</v>
      </c>
      <c r="J55" s="168"/>
      <c r="K55" s="158">
        <v>20666677</v>
      </c>
      <c r="L55" s="168"/>
      <c r="M55" s="158">
        <v>334215699307</v>
      </c>
      <c r="N55" s="168"/>
      <c r="O55" s="158">
        <v>289319704771</v>
      </c>
      <c r="P55" s="168"/>
      <c r="Q55" s="144">
        <v>44895994536</v>
      </c>
      <c r="S55" s="289"/>
    </row>
    <row r="56" spans="1:19" s="54" customFormat="1" ht="30" customHeight="1">
      <c r="A56" s="261" t="s">
        <v>269</v>
      </c>
      <c r="B56" s="151"/>
      <c r="C56" s="158">
        <v>19633</v>
      </c>
      <c r="D56" s="168"/>
      <c r="E56" s="158">
        <v>280905233</v>
      </c>
      <c r="F56" s="168"/>
      <c r="G56" s="158">
        <v>357351901</v>
      </c>
      <c r="H56" s="168"/>
      <c r="I56" s="144">
        <v>-76446667</v>
      </c>
      <c r="J56" s="168"/>
      <c r="K56" s="158">
        <v>19633</v>
      </c>
      <c r="L56" s="168"/>
      <c r="M56" s="158">
        <v>280905233</v>
      </c>
      <c r="N56" s="168"/>
      <c r="O56" s="158">
        <v>278634640</v>
      </c>
      <c r="P56" s="168"/>
      <c r="Q56" s="144">
        <v>2270593</v>
      </c>
      <c r="S56" s="289"/>
    </row>
    <row r="57" spans="1:19" s="54" customFormat="1" ht="30" customHeight="1">
      <c r="A57" s="261" t="s">
        <v>231</v>
      </c>
      <c r="B57" s="151"/>
      <c r="C57" s="158">
        <v>703662</v>
      </c>
      <c r="D57" s="168"/>
      <c r="E57" s="158">
        <v>9510527838</v>
      </c>
      <c r="F57" s="168"/>
      <c r="G57" s="158">
        <v>16903076007</v>
      </c>
      <c r="H57" s="168"/>
      <c r="I57" s="144">
        <v>-7392548168</v>
      </c>
      <c r="J57" s="168"/>
      <c r="K57" s="158">
        <v>703662</v>
      </c>
      <c r="L57" s="168"/>
      <c r="M57" s="158">
        <v>9510527838</v>
      </c>
      <c r="N57" s="168"/>
      <c r="O57" s="158">
        <v>7045063929</v>
      </c>
      <c r="P57" s="168"/>
      <c r="Q57" s="144">
        <v>2465463909</v>
      </c>
      <c r="S57" s="289"/>
    </row>
    <row r="58" spans="1:19" s="54" customFormat="1" ht="30" customHeight="1">
      <c r="A58" s="261" t="s">
        <v>275</v>
      </c>
      <c r="B58" s="151"/>
      <c r="C58" s="158">
        <v>375000</v>
      </c>
      <c r="D58" s="168"/>
      <c r="E58" s="158">
        <v>10671863850</v>
      </c>
      <c r="F58" s="168"/>
      <c r="G58" s="158">
        <v>6786646575</v>
      </c>
      <c r="H58" s="168"/>
      <c r="I58" s="144">
        <v>3885217275</v>
      </c>
      <c r="J58" s="168"/>
      <c r="K58" s="158">
        <v>375000</v>
      </c>
      <c r="L58" s="168"/>
      <c r="M58" s="158">
        <v>10671863850</v>
      </c>
      <c r="N58" s="168"/>
      <c r="O58" s="158">
        <v>6786646575</v>
      </c>
      <c r="P58" s="168"/>
      <c r="Q58" s="144">
        <v>3885217275</v>
      </c>
      <c r="S58" s="289"/>
    </row>
    <row r="59" spans="1:19" s="54" customFormat="1" ht="30" customHeight="1">
      <c r="A59" s="261" t="s">
        <v>297</v>
      </c>
      <c r="B59" s="151"/>
      <c r="C59" s="158">
        <v>270547</v>
      </c>
      <c r="D59" s="168"/>
      <c r="E59" s="158">
        <v>3240446526</v>
      </c>
      <c r="F59" s="168"/>
      <c r="G59" s="158">
        <v>3153234653</v>
      </c>
      <c r="H59" s="168"/>
      <c r="I59" s="144">
        <v>87211873</v>
      </c>
      <c r="J59" s="168"/>
      <c r="K59" s="158">
        <v>270547</v>
      </c>
      <c r="L59" s="168"/>
      <c r="M59" s="158">
        <v>3240446526</v>
      </c>
      <c r="N59" s="168"/>
      <c r="O59" s="158">
        <v>3153234653</v>
      </c>
      <c r="P59" s="168"/>
      <c r="Q59" s="144">
        <v>87211873</v>
      </c>
      <c r="S59" s="289"/>
    </row>
    <row r="60" spans="1:19" s="54" customFormat="1" ht="30" customHeight="1">
      <c r="A60" s="261" t="s">
        <v>272</v>
      </c>
      <c r="B60" s="151"/>
      <c r="C60" s="158">
        <v>2000000</v>
      </c>
      <c r="D60" s="168"/>
      <c r="E60" s="158">
        <v>20684316400</v>
      </c>
      <c r="F60" s="168"/>
      <c r="G60" s="158">
        <v>19954000000</v>
      </c>
      <c r="H60" s="168"/>
      <c r="I60" s="144">
        <v>730316400</v>
      </c>
      <c r="J60" s="168"/>
      <c r="K60" s="158">
        <v>2000000</v>
      </c>
      <c r="L60" s="168"/>
      <c r="M60" s="158">
        <v>20684316400</v>
      </c>
      <c r="N60" s="168"/>
      <c r="O60" s="158">
        <v>20044900000</v>
      </c>
      <c r="P60" s="168"/>
      <c r="Q60" s="144">
        <v>639416400</v>
      </c>
      <c r="S60" s="289"/>
    </row>
    <row r="61" spans="1:19" s="54" customFormat="1" ht="30" customHeight="1">
      <c r="A61" s="261" t="s">
        <v>271</v>
      </c>
      <c r="B61" s="151"/>
      <c r="C61" s="158">
        <v>3500000</v>
      </c>
      <c r="D61" s="168"/>
      <c r="E61" s="158">
        <v>51157067500</v>
      </c>
      <c r="F61" s="168"/>
      <c r="G61" s="158">
        <v>51268809900</v>
      </c>
      <c r="H61" s="168"/>
      <c r="I61" s="144">
        <v>-111742399</v>
      </c>
      <c r="J61" s="168"/>
      <c r="K61" s="158">
        <v>3500000</v>
      </c>
      <c r="L61" s="168"/>
      <c r="M61" s="158">
        <v>51157067500</v>
      </c>
      <c r="N61" s="168"/>
      <c r="O61" s="158">
        <v>48839899972</v>
      </c>
      <c r="P61" s="168"/>
      <c r="Q61" s="144">
        <v>2317167528</v>
      </c>
      <c r="S61" s="289"/>
    </row>
    <row r="62" spans="1:19" s="54" customFormat="1" ht="30" customHeight="1">
      <c r="A62" s="261" t="s">
        <v>270</v>
      </c>
      <c r="B62" s="151"/>
      <c r="C62" s="158">
        <v>3000000</v>
      </c>
      <c r="D62" s="168"/>
      <c r="E62" s="158">
        <v>30409896000</v>
      </c>
      <c r="F62" s="168"/>
      <c r="G62" s="158">
        <v>29931000000</v>
      </c>
      <c r="H62" s="168"/>
      <c r="I62" s="144">
        <v>478896000</v>
      </c>
      <c r="J62" s="168"/>
      <c r="K62" s="158">
        <v>3000000</v>
      </c>
      <c r="L62" s="168"/>
      <c r="M62" s="158">
        <v>30409896000</v>
      </c>
      <c r="N62" s="168"/>
      <c r="O62" s="158">
        <v>30067350000</v>
      </c>
      <c r="P62" s="168"/>
      <c r="Q62" s="144">
        <v>342546000</v>
      </c>
      <c r="S62" s="289"/>
    </row>
    <row r="63" spans="1:19" s="54" customFormat="1" ht="30" customHeight="1">
      <c r="A63" s="261" t="s">
        <v>274</v>
      </c>
      <c r="B63" s="151"/>
      <c r="C63" s="158">
        <v>3910000</v>
      </c>
      <c r="D63" s="168"/>
      <c r="E63" s="158">
        <v>44151847466</v>
      </c>
      <c r="F63" s="168"/>
      <c r="G63" s="158">
        <v>37599962138</v>
      </c>
      <c r="H63" s="168"/>
      <c r="I63" s="144">
        <v>6551885327</v>
      </c>
      <c r="J63" s="168"/>
      <c r="K63" s="158">
        <v>3910000</v>
      </c>
      <c r="L63" s="168"/>
      <c r="M63" s="158">
        <v>44151847466</v>
      </c>
      <c r="N63" s="168"/>
      <c r="O63" s="158">
        <v>37599962138</v>
      </c>
      <c r="P63" s="168"/>
      <c r="Q63" s="144">
        <v>6551885327</v>
      </c>
      <c r="S63" s="289"/>
    </row>
    <row r="64" spans="1:19" s="54" customFormat="1" ht="30" customHeight="1">
      <c r="A64" s="261" t="s">
        <v>39</v>
      </c>
      <c r="B64" s="151"/>
      <c r="C64" s="158">
        <v>450000</v>
      </c>
      <c r="D64" s="168"/>
      <c r="E64" s="158">
        <v>463202996343</v>
      </c>
      <c r="F64" s="168"/>
      <c r="G64" s="158">
        <v>463202996343</v>
      </c>
      <c r="H64" s="168"/>
      <c r="I64" s="144">
        <v>0</v>
      </c>
      <c r="J64" s="168"/>
      <c r="K64" s="158">
        <v>450000</v>
      </c>
      <c r="L64" s="168"/>
      <c r="M64" s="158">
        <v>463202996343</v>
      </c>
      <c r="N64" s="168"/>
      <c r="O64" s="158">
        <v>463208596423</v>
      </c>
      <c r="P64" s="168"/>
      <c r="Q64" s="144">
        <v>-5600079</v>
      </c>
      <c r="S64" s="289"/>
    </row>
    <row r="65" spans="1:19" s="54" customFormat="1" ht="30" customHeight="1">
      <c r="A65" s="261" t="s">
        <v>42</v>
      </c>
      <c r="B65" s="151"/>
      <c r="C65" s="158">
        <v>200000</v>
      </c>
      <c r="D65" s="168"/>
      <c r="E65" s="158">
        <v>215882550000</v>
      </c>
      <c r="F65" s="168"/>
      <c r="G65" s="158">
        <v>215882550000</v>
      </c>
      <c r="H65" s="168"/>
      <c r="I65" s="144">
        <v>0</v>
      </c>
      <c r="J65" s="168"/>
      <c r="K65" s="158">
        <v>200000</v>
      </c>
      <c r="L65" s="168"/>
      <c r="M65" s="158">
        <v>215882550000</v>
      </c>
      <c r="N65" s="168"/>
      <c r="O65" s="158">
        <v>215882550000</v>
      </c>
      <c r="P65" s="168"/>
      <c r="Q65" s="144">
        <v>0</v>
      </c>
      <c r="S65" s="289"/>
    </row>
    <row r="66" spans="1:19" s="54" customFormat="1" ht="30" customHeight="1">
      <c r="A66" s="261" t="s">
        <v>45</v>
      </c>
      <c r="B66" s="151"/>
      <c r="C66" s="158">
        <v>470000</v>
      </c>
      <c r="D66" s="168"/>
      <c r="E66" s="158">
        <v>436862326875</v>
      </c>
      <c r="F66" s="168"/>
      <c r="G66" s="158">
        <v>426621898137</v>
      </c>
      <c r="H66" s="168"/>
      <c r="I66" s="144">
        <v>10240428738</v>
      </c>
      <c r="J66" s="168"/>
      <c r="K66" s="158">
        <v>470000</v>
      </c>
      <c r="L66" s="168"/>
      <c r="M66" s="158">
        <v>436862326875</v>
      </c>
      <c r="N66" s="168"/>
      <c r="O66" s="158">
        <v>357900197759</v>
      </c>
      <c r="P66" s="168"/>
      <c r="Q66" s="144">
        <v>78962129116</v>
      </c>
      <c r="S66" s="289"/>
    </row>
    <row r="67" spans="1:19" s="54" customFormat="1" ht="30" customHeight="1">
      <c r="A67" s="261" t="s">
        <v>37</v>
      </c>
      <c r="B67" s="151"/>
      <c r="C67" s="158">
        <v>338413</v>
      </c>
      <c r="D67" s="168"/>
      <c r="E67" s="158">
        <v>306435463065</v>
      </c>
      <c r="F67" s="168"/>
      <c r="G67" s="158">
        <v>298733989010</v>
      </c>
      <c r="H67" s="168"/>
      <c r="I67" s="144">
        <v>7701474055</v>
      </c>
      <c r="J67" s="168"/>
      <c r="K67" s="158">
        <v>338413</v>
      </c>
      <c r="L67" s="168"/>
      <c r="M67" s="158">
        <v>306435463065</v>
      </c>
      <c r="N67" s="168"/>
      <c r="O67" s="158">
        <v>248598306130</v>
      </c>
      <c r="P67" s="168"/>
      <c r="Q67" s="144">
        <v>57837156935</v>
      </c>
      <c r="S67" s="289"/>
    </row>
    <row r="68" spans="1:19" s="54" customFormat="1" ht="30" customHeight="1">
      <c r="A68" s="261" t="s">
        <v>279</v>
      </c>
      <c r="B68" s="151"/>
      <c r="C68" s="158">
        <v>799990</v>
      </c>
      <c r="D68" s="168"/>
      <c r="E68" s="158">
        <v>798835405932</v>
      </c>
      <c r="F68" s="168"/>
      <c r="G68" s="158">
        <v>799644940559</v>
      </c>
      <c r="H68" s="168"/>
      <c r="I68" s="144">
        <v>-809534626</v>
      </c>
      <c r="J68" s="168"/>
      <c r="K68" s="158">
        <v>799990</v>
      </c>
      <c r="L68" s="168"/>
      <c r="M68" s="158">
        <v>798835405932</v>
      </c>
      <c r="N68" s="168"/>
      <c r="O68" s="158">
        <v>799644940559</v>
      </c>
      <c r="P68" s="168"/>
      <c r="Q68" s="144">
        <v>-809534626</v>
      </c>
      <c r="S68" s="289"/>
    </row>
    <row r="69" spans="1:19" s="54" customFormat="1" ht="30" customHeight="1">
      <c r="A69" s="261" t="s">
        <v>127</v>
      </c>
      <c r="B69" s="151"/>
      <c r="C69" s="158">
        <v>500000</v>
      </c>
      <c r="D69" s="168"/>
      <c r="E69" s="158">
        <v>499728125000</v>
      </c>
      <c r="F69" s="168"/>
      <c r="G69" s="158">
        <v>499728125000</v>
      </c>
      <c r="H69" s="168"/>
      <c r="I69" s="144">
        <v>0</v>
      </c>
      <c r="J69" s="168"/>
      <c r="K69" s="158">
        <v>500000</v>
      </c>
      <c r="L69" s="168"/>
      <c r="M69" s="158">
        <v>499728125000</v>
      </c>
      <c r="N69" s="168"/>
      <c r="O69" s="158">
        <v>499728125000</v>
      </c>
      <c r="P69" s="168"/>
      <c r="Q69" s="144">
        <v>0</v>
      </c>
      <c r="S69" s="289"/>
    </row>
    <row r="70" spans="1:19" s="54" customFormat="1" ht="30" customHeight="1">
      <c r="A70" s="261" t="s">
        <v>146</v>
      </c>
      <c r="B70" s="151"/>
      <c r="C70" s="158">
        <v>400000</v>
      </c>
      <c r="D70" s="168"/>
      <c r="E70" s="158">
        <v>399782500000</v>
      </c>
      <c r="F70" s="168"/>
      <c r="G70" s="158">
        <v>399782500000</v>
      </c>
      <c r="H70" s="168"/>
      <c r="I70" s="144">
        <v>0</v>
      </c>
      <c r="J70" s="168"/>
      <c r="K70" s="158">
        <v>400000</v>
      </c>
      <c r="L70" s="168"/>
      <c r="M70" s="158">
        <v>399782500000</v>
      </c>
      <c r="N70" s="168"/>
      <c r="O70" s="158">
        <v>399782500000</v>
      </c>
      <c r="P70" s="168"/>
      <c r="Q70" s="144">
        <v>0</v>
      </c>
      <c r="S70" s="289"/>
    </row>
    <row r="71" spans="1:19" s="54" customFormat="1" ht="30" customHeight="1">
      <c r="A71" s="261" t="s">
        <v>142</v>
      </c>
      <c r="B71" s="151"/>
      <c r="C71" s="158">
        <v>600000</v>
      </c>
      <c r="D71" s="168"/>
      <c r="E71" s="158">
        <v>599673750000</v>
      </c>
      <c r="F71" s="168"/>
      <c r="G71" s="158">
        <v>599673750000</v>
      </c>
      <c r="H71" s="168"/>
      <c r="I71" s="144">
        <v>0</v>
      </c>
      <c r="J71" s="168"/>
      <c r="K71" s="158">
        <v>600000</v>
      </c>
      <c r="L71" s="168"/>
      <c r="M71" s="158">
        <v>599673750000</v>
      </c>
      <c r="N71" s="168"/>
      <c r="O71" s="158">
        <v>601188525892</v>
      </c>
      <c r="P71" s="168"/>
      <c r="Q71" s="144">
        <v>-1514775891</v>
      </c>
      <c r="S71" s="289"/>
    </row>
    <row r="72" spans="1:19" s="54" customFormat="1" ht="30" customHeight="1">
      <c r="A72" s="261" t="s">
        <v>138</v>
      </c>
      <c r="B72" s="151"/>
      <c r="C72" s="158">
        <v>971</v>
      </c>
      <c r="D72" s="168"/>
      <c r="E72" s="158">
        <v>881722352</v>
      </c>
      <c r="F72" s="168"/>
      <c r="G72" s="158">
        <v>877015563</v>
      </c>
      <c r="H72" s="168"/>
      <c r="I72" s="144">
        <v>4706789</v>
      </c>
      <c r="J72" s="168"/>
      <c r="K72" s="158">
        <v>971</v>
      </c>
      <c r="L72" s="168"/>
      <c r="M72" s="158">
        <v>881722352</v>
      </c>
      <c r="N72" s="168"/>
      <c r="O72" s="158">
        <v>839555339</v>
      </c>
      <c r="P72" s="168"/>
      <c r="Q72" s="144">
        <v>42167013</v>
      </c>
      <c r="S72" s="289"/>
    </row>
    <row r="73" spans="1:19" s="54" customFormat="1" ht="30" customHeight="1">
      <c r="A73" s="261" t="s">
        <v>182</v>
      </c>
      <c r="B73" s="151"/>
      <c r="C73" s="158">
        <v>500000</v>
      </c>
      <c r="D73" s="168"/>
      <c r="E73" s="158">
        <v>499728125000</v>
      </c>
      <c r="F73" s="168"/>
      <c r="G73" s="158">
        <v>499728125000</v>
      </c>
      <c r="H73" s="168"/>
      <c r="I73" s="144">
        <v>0</v>
      </c>
      <c r="J73" s="168"/>
      <c r="K73" s="158">
        <v>500000</v>
      </c>
      <c r="L73" s="168"/>
      <c r="M73" s="158">
        <v>499728125000</v>
      </c>
      <c r="N73" s="168"/>
      <c r="O73" s="158">
        <v>499728125000</v>
      </c>
      <c r="P73" s="168"/>
      <c r="Q73" s="144">
        <v>0</v>
      </c>
      <c r="S73" s="289"/>
    </row>
    <row r="74" spans="1:19" s="54" customFormat="1" ht="30" customHeight="1">
      <c r="A74" s="261" t="s">
        <v>183</v>
      </c>
      <c r="B74" s="151"/>
      <c r="C74" s="158">
        <v>113017</v>
      </c>
      <c r="D74" s="168"/>
      <c r="E74" s="158">
        <v>81904067134</v>
      </c>
      <c r="F74" s="168"/>
      <c r="G74" s="158">
        <v>79877644620</v>
      </c>
      <c r="H74" s="168"/>
      <c r="I74" s="144">
        <v>2026422514</v>
      </c>
      <c r="J74" s="168"/>
      <c r="K74" s="158">
        <v>113017</v>
      </c>
      <c r="L74" s="168"/>
      <c r="M74" s="158">
        <v>81904067134</v>
      </c>
      <c r="N74" s="168"/>
      <c r="O74" s="158">
        <v>77201815854</v>
      </c>
      <c r="P74" s="168"/>
      <c r="Q74" s="144">
        <v>4702251280</v>
      </c>
      <c r="S74" s="289"/>
    </row>
    <row r="75" spans="1:19" s="54" customFormat="1" ht="30" customHeight="1">
      <c r="A75" s="261" t="s">
        <v>281</v>
      </c>
      <c r="B75" s="151"/>
      <c r="C75" s="158">
        <v>1000000</v>
      </c>
      <c r="D75" s="168"/>
      <c r="E75" s="158">
        <v>999456250000</v>
      </c>
      <c r="F75" s="168"/>
      <c r="G75" s="158">
        <v>1000060000000</v>
      </c>
      <c r="H75" s="168"/>
      <c r="I75" s="144">
        <v>-603749999</v>
      </c>
      <c r="J75" s="168"/>
      <c r="K75" s="158">
        <v>1000000</v>
      </c>
      <c r="L75" s="168"/>
      <c r="M75" s="158">
        <v>999456250000</v>
      </c>
      <c r="N75" s="168"/>
      <c r="O75" s="158">
        <v>1000060000000</v>
      </c>
      <c r="P75" s="168"/>
      <c r="Q75" s="144">
        <v>-603749999</v>
      </c>
      <c r="S75" s="289"/>
    </row>
    <row r="76" spans="1:19" s="54" customFormat="1" ht="30" customHeight="1">
      <c r="A76" s="261" t="s">
        <v>152</v>
      </c>
      <c r="B76" s="151"/>
      <c r="C76" s="158">
        <v>136580</v>
      </c>
      <c r="D76" s="168"/>
      <c r="E76" s="158">
        <v>117729370827</v>
      </c>
      <c r="F76" s="168"/>
      <c r="G76" s="158">
        <v>119853400058</v>
      </c>
      <c r="H76" s="168"/>
      <c r="I76" s="144">
        <v>-2124029230</v>
      </c>
      <c r="J76" s="168"/>
      <c r="K76" s="158">
        <v>136580</v>
      </c>
      <c r="L76" s="168"/>
      <c r="M76" s="158">
        <v>117729370827</v>
      </c>
      <c r="N76" s="168"/>
      <c r="O76" s="158">
        <v>114296251601</v>
      </c>
      <c r="P76" s="168"/>
      <c r="Q76" s="144">
        <v>3433119226</v>
      </c>
      <c r="S76" s="289"/>
    </row>
    <row r="77" spans="1:19" s="54" customFormat="1" ht="30" customHeight="1">
      <c r="A77" s="261" t="s">
        <v>157</v>
      </c>
      <c r="B77" s="151"/>
      <c r="C77" s="158">
        <v>117000</v>
      </c>
      <c r="D77" s="168"/>
      <c r="E77" s="158">
        <v>98928178537</v>
      </c>
      <c r="F77" s="168"/>
      <c r="G77" s="158">
        <v>98928178537</v>
      </c>
      <c r="H77" s="168"/>
      <c r="I77" s="144">
        <v>0</v>
      </c>
      <c r="J77" s="168"/>
      <c r="K77" s="158">
        <v>117000</v>
      </c>
      <c r="L77" s="168"/>
      <c r="M77" s="158">
        <v>98928178537</v>
      </c>
      <c r="N77" s="168"/>
      <c r="O77" s="158">
        <v>93818058676</v>
      </c>
      <c r="P77" s="168"/>
      <c r="Q77" s="144">
        <v>5110119861</v>
      </c>
      <c r="S77" s="289"/>
    </row>
    <row r="78" spans="1:19" s="54" customFormat="1" ht="30" customHeight="1">
      <c r="A78" s="261" t="s">
        <v>162</v>
      </c>
      <c r="B78" s="151"/>
      <c r="C78" s="158">
        <v>20534</v>
      </c>
      <c r="D78" s="168"/>
      <c r="E78" s="158">
        <v>17115223174</v>
      </c>
      <c r="F78" s="168"/>
      <c r="G78" s="158">
        <v>16543457001</v>
      </c>
      <c r="H78" s="168"/>
      <c r="I78" s="144">
        <v>571766173</v>
      </c>
      <c r="J78" s="168"/>
      <c r="K78" s="158">
        <v>20534</v>
      </c>
      <c r="L78" s="168"/>
      <c r="M78" s="158">
        <v>17115223174</v>
      </c>
      <c r="N78" s="168"/>
      <c r="O78" s="158">
        <v>16448641505</v>
      </c>
      <c r="P78" s="168"/>
      <c r="Q78" s="144">
        <v>666581669</v>
      </c>
      <c r="S78" s="289"/>
    </row>
    <row r="79" spans="1:19" s="54" customFormat="1" ht="30" customHeight="1">
      <c r="A79" s="261" t="s">
        <v>161</v>
      </c>
      <c r="B79" s="151"/>
      <c r="C79" s="158">
        <v>242810</v>
      </c>
      <c r="D79" s="168"/>
      <c r="E79" s="158">
        <v>211129835694</v>
      </c>
      <c r="F79" s="168"/>
      <c r="G79" s="158">
        <v>211129835694</v>
      </c>
      <c r="H79" s="168"/>
      <c r="I79" s="144">
        <v>0</v>
      </c>
      <c r="J79" s="168"/>
      <c r="K79" s="158">
        <v>242810</v>
      </c>
      <c r="L79" s="168"/>
      <c r="M79" s="158">
        <v>211129835694</v>
      </c>
      <c r="N79" s="168"/>
      <c r="O79" s="158">
        <v>204528994854</v>
      </c>
      <c r="P79" s="168"/>
      <c r="Q79" s="144">
        <v>6600840840</v>
      </c>
      <c r="S79" s="289"/>
    </row>
    <row r="80" spans="1:19" s="58" customFormat="1" ht="31.5" customHeight="1">
      <c r="A80" s="261" t="s">
        <v>174</v>
      </c>
      <c r="B80" s="168"/>
      <c r="C80" s="158">
        <v>98581</v>
      </c>
      <c r="D80" s="168"/>
      <c r="E80" s="158">
        <v>77836643299</v>
      </c>
      <c r="F80" s="168"/>
      <c r="G80" s="158">
        <v>77836643299</v>
      </c>
      <c r="H80" s="168"/>
      <c r="I80" s="144">
        <v>0</v>
      </c>
      <c r="J80" s="168"/>
      <c r="K80" s="158">
        <v>98581</v>
      </c>
      <c r="L80" s="168"/>
      <c r="M80" s="158">
        <v>77836643299</v>
      </c>
      <c r="N80" s="168"/>
      <c r="O80" s="158">
        <v>78280016583</v>
      </c>
      <c r="P80" s="168"/>
      <c r="Q80" s="144">
        <v>-443373283</v>
      </c>
      <c r="S80" s="295"/>
    </row>
    <row r="81" spans="1:20" s="58" customFormat="1" ht="31.5" customHeight="1">
      <c r="A81" s="261" t="s">
        <v>197</v>
      </c>
      <c r="B81" s="168"/>
      <c r="C81" s="158">
        <v>4359521</v>
      </c>
      <c r="D81" s="168"/>
      <c r="E81" s="158">
        <v>2199794578214</v>
      </c>
      <c r="F81" s="168"/>
      <c r="G81" s="158">
        <v>2184760548841</v>
      </c>
      <c r="H81" s="168"/>
      <c r="I81" s="144">
        <v>15034029373</v>
      </c>
      <c r="J81" s="168"/>
      <c r="K81" s="158">
        <v>4359521</v>
      </c>
      <c r="L81" s="168"/>
      <c r="M81" s="158">
        <v>2199794578214</v>
      </c>
      <c r="N81" s="168"/>
      <c r="O81" s="158">
        <v>1880819255238</v>
      </c>
      <c r="P81" s="168"/>
      <c r="Q81" s="144">
        <v>318975322976</v>
      </c>
      <c r="S81" s="295"/>
    </row>
    <row r="82" spans="1:20" s="58" customFormat="1" ht="31.5" customHeight="1">
      <c r="A82" s="261" t="s">
        <v>181</v>
      </c>
      <c r="B82" s="168"/>
      <c r="C82" s="158">
        <v>280000</v>
      </c>
      <c r="D82" s="168"/>
      <c r="E82" s="158">
        <v>248753866497</v>
      </c>
      <c r="F82" s="168"/>
      <c r="G82" s="158">
        <v>246825715500</v>
      </c>
      <c r="H82" s="168"/>
      <c r="I82" s="144">
        <v>1928150997</v>
      </c>
      <c r="J82" s="168"/>
      <c r="K82" s="158">
        <v>280000</v>
      </c>
      <c r="L82" s="168"/>
      <c r="M82" s="158">
        <v>248753866497</v>
      </c>
      <c r="N82" s="168"/>
      <c r="O82" s="158">
        <v>235880869997</v>
      </c>
      <c r="P82" s="168"/>
      <c r="Q82" s="144">
        <v>12872996500</v>
      </c>
      <c r="S82" s="295"/>
    </row>
    <row r="83" spans="1:20" s="58" customFormat="1" ht="31.5" customHeight="1">
      <c r="A83" s="261" t="s">
        <v>209</v>
      </c>
      <c r="B83" s="168"/>
      <c r="C83" s="158">
        <v>797044</v>
      </c>
      <c r="D83" s="168"/>
      <c r="E83" s="158">
        <v>380612582073</v>
      </c>
      <c r="F83" s="168"/>
      <c r="G83" s="158">
        <v>378031563706</v>
      </c>
      <c r="H83" s="168"/>
      <c r="I83" s="144">
        <v>2581018367</v>
      </c>
      <c r="J83" s="168"/>
      <c r="K83" s="158">
        <v>797044</v>
      </c>
      <c r="L83" s="168"/>
      <c r="M83" s="158">
        <v>380612582073</v>
      </c>
      <c r="N83" s="168"/>
      <c r="O83" s="158">
        <v>374477005688</v>
      </c>
      <c r="P83" s="168"/>
      <c r="Q83" s="144">
        <v>6135576385</v>
      </c>
      <c r="R83" s="234"/>
      <c r="S83" s="295"/>
    </row>
    <row r="84" spans="1:20" s="58" customFormat="1" ht="31.5" customHeight="1">
      <c r="A84" s="261" t="s">
        <v>233</v>
      </c>
      <c r="B84" s="168"/>
      <c r="C84" s="158">
        <v>197741</v>
      </c>
      <c r="D84" s="168"/>
      <c r="E84" s="158">
        <v>96447113760</v>
      </c>
      <c r="F84" s="168"/>
      <c r="G84" s="158">
        <v>96840404382</v>
      </c>
      <c r="H84" s="168"/>
      <c r="I84" s="144">
        <v>-393290621</v>
      </c>
      <c r="J84" s="168"/>
      <c r="K84" s="158">
        <v>197741</v>
      </c>
      <c r="L84" s="168"/>
      <c r="M84" s="158">
        <v>96447113760</v>
      </c>
      <c r="N84" s="168"/>
      <c r="O84" s="158">
        <v>94343255983</v>
      </c>
      <c r="P84" s="168"/>
      <c r="Q84" s="144">
        <v>2103857777</v>
      </c>
      <c r="R84" s="234"/>
      <c r="S84" s="295"/>
    </row>
    <row r="85" spans="1:20" s="58" customFormat="1" ht="31.5" customHeight="1">
      <c r="A85" s="261" t="s">
        <v>201</v>
      </c>
      <c r="B85" s="168"/>
      <c r="C85" s="158">
        <v>1422445</v>
      </c>
      <c r="D85" s="168"/>
      <c r="E85" s="158">
        <v>1094118421440</v>
      </c>
      <c r="F85" s="168"/>
      <c r="G85" s="158">
        <v>1127954204224</v>
      </c>
      <c r="H85" s="168"/>
      <c r="I85" s="144">
        <v>-33835782783</v>
      </c>
      <c r="J85" s="168"/>
      <c r="K85" s="158">
        <v>1422445</v>
      </c>
      <c r="L85" s="168"/>
      <c r="M85" s="158">
        <v>1094118421440</v>
      </c>
      <c r="N85" s="168"/>
      <c r="O85" s="158">
        <v>1267498066150</v>
      </c>
      <c r="P85" s="168"/>
      <c r="Q85" s="144">
        <v>-173379644709</v>
      </c>
      <c r="S85" s="295"/>
    </row>
    <row r="86" spans="1:20" s="58" customFormat="1" ht="31.5" customHeight="1">
      <c r="A86" s="261" t="s">
        <v>200</v>
      </c>
      <c r="B86" s="168"/>
      <c r="C86" s="158">
        <v>3734956</v>
      </c>
      <c r="D86" s="168"/>
      <c r="E86" s="158">
        <v>2983204437041</v>
      </c>
      <c r="F86" s="168"/>
      <c r="G86" s="158">
        <v>3172053118744</v>
      </c>
      <c r="H86" s="168"/>
      <c r="I86" s="144">
        <v>-188848681702</v>
      </c>
      <c r="J86" s="168"/>
      <c r="K86" s="158">
        <v>3734956</v>
      </c>
      <c r="L86" s="168"/>
      <c r="M86" s="158">
        <v>2983204437041</v>
      </c>
      <c r="N86" s="168"/>
      <c r="O86" s="158">
        <v>3331136327610</v>
      </c>
      <c r="P86" s="168"/>
      <c r="Q86" s="144">
        <v>-347931890568</v>
      </c>
      <c r="S86" s="295"/>
    </row>
    <row r="87" spans="1:20" s="58" customFormat="1" ht="31.5" customHeight="1">
      <c r="A87" s="261" t="s">
        <v>212</v>
      </c>
      <c r="B87" s="168"/>
      <c r="C87" s="158">
        <v>79700</v>
      </c>
      <c r="D87" s="168"/>
      <c r="E87" s="158">
        <v>553916003034</v>
      </c>
      <c r="F87" s="168"/>
      <c r="G87" s="158">
        <v>509099336191</v>
      </c>
      <c r="H87" s="168"/>
      <c r="I87" s="144">
        <v>44816666843</v>
      </c>
      <c r="J87" s="168"/>
      <c r="K87" s="158">
        <v>79700</v>
      </c>
      <c r="L87" s="168"/>
      <c r="M87" s="158">
        <v>553916003034</v>
      </c>
      <c r="N87" s="168"/>
      <c r="O87" s="158">
        <v>500370019440</v>
      </c>
      <c r="P87" s="168"/>
      <c r="Q87" s="144">
        <v>53545983594</v>
      </c>
      <c r="S87" s="295"/>
    </row>
    <row r="88" spans="1:20" s="58" customFormat="1" ht="31.5" customHeight="1">
      <c r="A88" s="261" t="s">
        <v>236</v>
      </c>
      <c r="B88" s="168"/>
      <c r="C88" s="158">
        <v>2729458</v>
      </c>
      <c r="D88" s="168"/>
      <c r="E88" s="158">
        <v>1212447980838</v>
      </c>
      <c r="F88" s="168"/>
      <c r="G88" s="158">
        <v>1217512649466</v>
      </c>
      <c r="H88" s="168"/>
      <c r="I88" s="144">
        <v>-5064668627</v>
      </c>
      <c r="J88" s="168"/>
      <c r="K88" s="158">
        <v>2729458</v>
      </c>
      <c r="L88" s="168"/>
      <c r="M88" s="158">
        <v>1212447980838</v>
      </c>
      <c r="N88" s="168"/>
      <c r="O88" s="158">
        <v>1199792183057</v>
      </c>
      <c r="P88" s="168"/>
      <c r="Q88" s="144">
        <v>12655797781</v>
      </c>
      <c r="S88" s="295"/>
    </row>
    <row r="89" spans="1:20" s="58" customFormat="1" ht="31.5" customHeight="1">
      <c r="A89" s="261" t="s">
        <v>237</v>
      </c>
      <c r="B89" s="168"/>
      <c r="C89" s="158">
        <v>2673019</v>
      </c>
      <c r="D89" s="168"/>
      <c r="E89" s="158">
        <v>1159726603483</v>
      </c>
      <c r="F89" s="168"/>
      <c r="G89" s="158">
        <v>1169174554309</v>
      </c>
      <c r="H89" s="168"/>
      <c r="I89" s="144">
        <v>-9447950825</v>
      </c>
      <c r="J89" s="168"/>
      <c r="K89" s="158">
        <v>2673019</v>
      </c>
      <c r="L89" s="168"/>
      <c r="M89" s="158">
        <v>1159726603483</v>
      </c>
      <c r="N89" s="168"/>
      <c r="O89" s="158">
        <v>1156886466264</v>
      </c>
      <c r="P89" s="168"/>
      <c r="Q89" s="144">
        <v>2840137219</v>
      </c>
      <c r="S89" s="295"/>
    </row>
    <row r="90" spans="1:20" s="58" customFormat="1" ht="31.5" customHeight="1">
      <c r="A90" s="261" t="s">
        <v>226</v>
      </c>
      <c r="B90" s="168"/>
      <c r="C90" s="158">
        <v>3000000</v>
      </c>
      <c r="D90" s="168"/>
      <c r="E90" s="158">
        <v>3238888372653</v>
      </c>
      <c r="F90" s="168"/>
      <c r="G90" s="158">
        <v>3184996581749</v>
      </c>
      <c r="H90" s="168"/>
      <c r="I90" s="144">
        <v>53891790904</v>
      </c>
      <c r="J90" s="168"/>
      <c r="K90" s="158">
        <v>3000000</v>
      </c>
      <c r="L90" s="168"/>
      <c r="M90" s="158">
        <v>3238888372653</v>
      </c>
      <c r="N90" s="168"/>
      <c r="O90" s="158">
        <v>3048009205651</v>
      </c>
      <c r="P90" s="168"/>
      <c r="Q90" s="144">
        <v>190879167002</v>
      </c>
      <c r="S90" s="295"/>
    </row>
    <row r="91" spans="1:20" s="58" customFormat="1" ht="31.5" customHeight="1">
      <c r="A91" s="261" t="s">
        <v>265</v>
      </c>
      <c r="B91" s="168"/>
      <c r="C91" s="158">
        <v>307100</v>
      </c>
      <c r="D91" s="168"/>
      <c r="E91" s="158">
        <v>1544349858430</v>
      </c>
      <c r="F91" s="168"/>
      <c r="G91" s="158">
        <v>1515067828627</v>
      </c>
      <c r="H91" s="168"/>
      <c r="I91" s="144">
        <v>29282029803</v>
      </c>
      <c r="J91" s="168"/>
      <c r="K91" s="158">
        <v>307100</v>
      </c>
      <c r="L91" s="168"/>
      <c r="M91" s="158">
        <v>1544349858430</v>
      </c>
      <c r="N91" s="168"/>
      <c r="O91" s="158">
        <v>1500097512000</v>
      </c>
      <c r="P91" s="168"/>
      <c r="Q91" s="144">
        <v>44252346430</v>
      </c>
      <c r="S91" s="295"/>
    </row>
    <row r="92" spans="1:20" s="58" customFormat="1" ht="31.5" customHeight="1">
      <c r="A92" s="261" t="s">
        <v>282</v>
      </c>
      <c r="B92" s="168"/>
      <c r="C92" s="158">
        <v>1335000</v>
      </c>
      <c r="D92" s="168"/>
      <c r="E92" s="158">
        <v>995501901346</v>
      </c>
      <c r="F92" s="168"/>
      <c r="G92" s="158">
        <v>1003096944217</v>
      </c>
      <c r="H92" s="168"/>
      <c r="I92" s="144">
        <v>-7595042870</v>
      </c>
      <c r="J92" s="168"/>
      <c r="K92" s="158">
        <v>1335000</v>
      </c>
      <c r="L92" s="168"/>
      <c r="M92" s="158">
        <v>995501901346</v>
      </c>
      <c r="N92" s="168"/>
      <c r="O92" s="158">
        <v>1003096944217</v>
      </c>
      <c r="P92" s="168"/>
      <c r="Q92" s="144">
        <v>-7595042870</v>
      </c>
      <c r="S92" s="295"/>
    </row>
    <row r="93" spans="1:20" s="58" customFormat="1" ht="31.5" customHeight="1">
      <c r="A93" s="261" t="s">
        <v>277</v>
      </c>
      <c r="B93" s="168"/>
      <c r="C93" s="158">
        <v>50000</v>
      </c>
      <c r="D93" s="168"/>
      <c r="E93" s="158">
        <v>19056132590</v>
      </c>
      <c r="F93" s="168"/>
      <c r="G93" s="158">
        <v>19155383938</v>
      </c>
      <c r="H93" s="168"/>
      <c r="I93" s="144">
        <v>-99251347</v>
      </c>
      <c r="J93" s="168"/>
      <c r="K93" s="158">
        <v>50000</v>
      </c>
      <c r="L93" s="168"/>
      <c r="M93" s="158">
        <v>19056132590</v>
      </c>
      <c r="N93" s="168"/>
      <c r="O93" s="158">
        <v>19155383938</v>
      </c>
      <c r="P93" s="168"/>
      <c r="Q93" s="144">
        <v>-99251347</v>
      </c>
      <c r="S93" s="295"/>
      <c r="T93" s="269"/>
    </row>
    <row r="94" spans="1:20" s="58" customFormat="1" ht="31.5" customHeight="1">
      <c r="A94" s="261" t="s">
        <v>280</v>
      </c>
      <c r="B94" s="168"/>
      <c r="C94" s="158">
        <v>3000000</v>
      </c>
      <c r="D94" s="168"/>
      <c r="E94" s="158">
        <v>2998368750000</v>
      </c>
      <c r="F94" s="168"/>
      <c r="G94" s="158">
        <v>3001406250000</v>
      </c>
      <c r="H94" s="168"/>
      <c r="I94" s="144">
        <v>-3037499999</v>
      </c>
      <c r="J94" s="168"/>
      <c r="K94" s="158">
        <v>3000000</v>
      </c>
      <c r="L94" s="168"/>
      <c r="M94" s="158">
        <v>2998368750000</v>
      </c>
      <c r="N94" s="168"/>
      <c r="O94" s="158">
        <v>3001406250000</v>
      </c>
      <c r="P94" s="168"/>
      <c r="Q94" s="144">
        <v>-3037499999</v>
      </c>
      <c r="S94" s="295"/>
      <c r="T94" s="269"/>
    </row>
    <row r="95" spans="1:20" s="58" customFormat="1" ht="31.5" customHeight="1">
      <c r="A95" s="261" t="s">
        <v>278</v>
      </c>
      <c r="B95" s="168"/>
      <c r="C95" s="158">
        <v>2000000</v>
      </c>
      <c r="D95" s="168"/>
      <c r="E95" s="158">
        <v>1998912500000</v>
      </c>
      <c r="F95" s="168"/>
      <c r="G95" s="158">
        <v>2000000000000</v>
      </c>
      <c r="H95" s="168"/>
      <c r="I95" s="144">
        <v>-1087499999</v>
      </c>
      <c r="J95" s="168"/>
      <c r="K95" s="158">
        <v>2000000</v>
      </c>
      <c r="L95" s="168"/>
      <c r="M95" s="158">
        <v>1998912500000</v>
      </c>
      <c r="N95" s="168"/>
      <c r="O95" s="158">
        <v>2000000000000</v>
      </c>
      <c r="P95" s="168"/>
      <c r="Q95" s="144">
        <v>-1087499999</v>
      </c>
      <c r="S95" s="295"/>
      <c r="T95" s="269"/>
    </row>
    <row r="96" spans="1:20" ht="30" customHeight="1" thickBot="1">
      <c r="A96" s="11" t="s">
        <v>12</v>
      </c>
      <c r="B96" s="168"/>
      <c r="C96" s="169">
        <f>SUM(C7:C95)</f>
        <v>225706043</v>
      </c>
      <c r="D96" s="168"/>
      <c r="E96" s="169">
        <f>SUM(E7:E95)</f>
        <v>34729119094220</v>
      </c>
      <c r="F96" s="170"/>
      <c r="G96" s="169">
        <f>SUM(G7:G95)</f>
        <v>34323168760928</v>
      </c>
      <c r="H96" s="170"/>
      <c r="I96" s="210">
        <f>SUM(I7:I95)</f>
        <v>405950333328</v>
      </c>
      <c r="J96" s="170"/>
      <c r="K96" s="282">
        <f>SUM(K7:K95)</f>
        <v>225706043</v>
      </c>
      <c r="L96" s="170"/>
      <c r="M96" s="282">
        <f>SUM(M7:M95)</f>
        <v>34729119094220</v>
      </c>
      <c r="N96" s="170"/>
      <c r="O96" s="169">
        <f>SUM(O7:O95)</f>
        <v>33112234003198</v>
      </c>
      <c r="P96" s="170"/>
      <c r="Q96" s="284">
        <f>SUM(Q7:Q95)</f>
        <v>1616885091044</v>
      </c>
      <c r="S96" s="294"/>
      <c r="T96" s="97"/>
    </row>
    <row r="97" spans="13:20" ht="30" customHeight="1" thickTop="1">
      <c r="M97" s="35"/>
      <c r="O97" s="125"/>
      <c r="S97" s="294"/>
      <c r="T97" s="97"/>
    </row>
    <row r="98" spans="13:20" ht="30" customHeight="1">
      <c r="S98" s="294"/>
      <c r="T98" s="97"/>
    </row>
    <row r="99" spans="13:20" ht="30" customHeight="1">
      <c r="S99" s="294"/>
    </row>
    <row r="100" spans="13:20" ht="30" customHeight="1">
      <c r="S100" s="294"/>
    </row>
    <row r="101" spans="13:20" ht="30" customHeight="1">
      <c r="S101" s="294"/>
    </row>
    <row r="102" spans="13:20" ht="30" customHeight="1">
      <c r="S102" s="294"/>
    </row>
    <row r="103" spans="13:20" ht="30" customHeight="1">
      <c r="S103" s="294"/>
    </row>
    <row r="104" spans="13:20" ht="30" customHeight="1">
      <c r="S104" s="294"/>
    </row>
    <row r="105" spans="13:20" ht="30" customHeight="1">
      <c r="S105" s="294"/>
    </row>
    <row r="106" spans="13:20" ht="30" customHeight="1">
      <c r="S106" s="294"/>
    </row>
    <row r="107" spans="13:20" ht="30" customHeight="1">
      <c r="S107" s="294"/>
    </row>
    <row r="108" spans="13:20" ht="30" customHeight="1">
      <c r="S108" s="294"/>
    </row>
    <row r="109" spans="13:20" ht="30" customHeight="1">
      <c r="R109" s="12"/>
      <c r="S109" s="294"/>
    </row>
    <row r="110" spans="13:20" ht="30" customHeight="1">
      <c r="R110" s="12"/>
      <c r="S110" s="294"/>
    </row>
    <row r="111" spans="13:20" ht="30" customHeight="1">
      <c r="R111" s="12"/>
      <c r="S111" s="294"/>
    </row>
    <row r="112" spans="13:20" ht="30" customHeight="1">
      <c r="R112" s="12"/>
      <c r="S112" s="294"/>
    </row>
    <row r="113" spans="18:19" ht="30" customHeight="1">
      <c r="R113" s="12"/>
      <c r="S113" s="294"/>
    </row>
    <row r="114" spans="18:19" ht="30" customHeight="1">
      <c r="R114" s="12"/>
      <c r="S114" s="294"/>
    </row>
    <row r="115" spans="18:19" ht="30" customHeight="1">
      <c r="R115" s="12"/>
      <c r="S115" s="294"/>
    </row>
    <row r="116" spans="18:19" ht="30" customHeight="1">
      <c r="R116" s="12"/>
      <c r="S116" s="294"/>
    </row>
    <row r="117" spans="18:19" ht="30" customHeight="1">
      <c r="R117" s="12"/>
      <c r="S117" s="294"/>
    </row>
    <row r="118" spans="18:19" ht="30" customHeight="1">
      <c r="R118" s="12"/>
      <c r="S118" s="294"/>
    </row>
    <row r="119" spans="18:19" ht="30" customHeight="1">
      <c r="R119" s="12"/>
      <c r="S119" s="294"/>
    </row>
    <row r="120" spans="18:19" ht="30" customHeight="1">
      <c r="R120" s="12"/>
      <c r="S120" s="294"/>
    </row>
  </sheetData>
  <mergeCells count="8">
    <mergeCell ref="T6:U6"/>
    <mergeCell ref="A1:Q1"/>
    <mergeCell ref="A2:Q2"/>
    <mergeCell ref="A3:Q3"/>
    <mergeCell ref="A4:Q4"/>
    <mergeCell ref="A5:A6"/>
    <mergeCell ref="C5:I5"/>
    <mergeCell ref="K5:Q5"/>
  </mergeCells>
  <pageMargins left="0.39" right="0.39" top="0.39" bottom="0.39" header="0" footer="0"/>
  <pageSetup scale="6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-0.249977111117893"/>
    <pageSetUpPr fitToPage="1"/>
  </sheetPr>
  <dimension ref="A1:U38"/>
  <sheetViews>
    <sheetView rightToLeft="1" view="pageBreakPreview" zoomScaleNormal="100" zoomScaleSheetLayoutView="100" workbookViewId="0">
      <selection activeCell="E31" sqref="E31:E33"/>
    </sheetView>
  </sheetViews>
  <sheetFormatPr defaultColWidth="9.140625" defaultRowHeight="30" customHeight="1"/>
  <cols>
    <col min="1" max="1" width="29.5703125" style="12" customWidth="1"/>
    <col min="2" max="2" width="0.7109375" style="12" customWidth="1"/>
    <col min="3" max="3" width="11" style="12" bestFit="1" customWidth="1"/>
    <col min="4" max="4" width="1.28515625" style="12" customWidth="1"/>
    <col min="5" max="5" width="11.85546875" style="12" customWidth="1"/>
    <col min="6" max="6" width="0.42578125" style="12" customWidth="1"/>
    <col min="7" max="7" width="18.5703125" style="12" bestFit="1" customWidth="1"/>
    <col min="8" max="8" width="0.42578125" style="12" customWidth="1"/>
    <col min="9" max="9" width="10.85546875" style="12" customWidth="1"/>
    <col min="10" max="10" width="0.42578125" style="12" customWidth="1"/>
    <col min="11" max="11" width="18.5703125" style="12" bestFit="1" customWidth="1"/>
    <col min="12" max="12" width="0.42578125" style="12" customWidth="1"/>
    <col min="13" max="13" width="19.85546875" style="12" bestFit="1" customWidth="1"/>
    <col min="14" max="14" width="0.5703125" style="12" customWidth="1"/>
    <col min="15" max="15" width="18.7109375" style="12" bestFit="1" customWidth="1"/>
    <col min="16" max="16" width="0.5703125" style="12" customWidth="1"/>
    <col min="17" max="17" width="20.5703125" style="12" bestFit="1" customWidth="1"/>
    <col min="18" max="18" width="0.28515625" style="12" customWidth="1"/>
    <col min="19" max="19" width="21.42578125" style="12" bestFit="1" customWidth="1"/>
    <col min="20" max="20" width="43.42578125" style="124" customWidth="1"/>
    <col min="21" max="21" width="13.5703125" style="124" bestFit="1" customWidth="1"/>
    <col min="22" max="16384" width="9.140625" style="12"/>
  </cols>
  <sheetData>
    <row r="1" spans="1:21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T1" s="121"/>
      <c r="U1" s="121"/>
    </row>
    <row r="2" spans="1:21" ht="30" customHeight="1">
      <c r="A2" s="349" t="s">
        <v>58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T2" s="122"/>
      <c r="U2" s="122"/>
    </row>
    <row r="3" spans="1:21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T3" s="67"/>
      <c r="U3" s="67"/>
    </row>
    <row r="4" spans="1:21" s="13" customFormat="1" ht="30" customHeight="1">
      <c r="A4" s="350" t="s">
        <v>94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T4" s="67"/>
      <c r="U4" s="67"/>
    </row>
    <row r="5" spans="1:21" ht="25.5" customHeight="1">
      <c r="A5" s="354" t="s">
        <v>59</v>
      </c>
      <c r="C5" s="361" t="s">
        <v>69</v>
      </c>
      <c r="D5" s="361"/>
      <c r="E5" s="361"/>
      <c r="F5" s="361"/>
      <c r="G5" s="361"/>
      <c r="H5" s="361"/>
      <c r="I5" s="361"/>
      <c r="J5" s="361"/>
      <c r="K5" s="361"/>
      <c r="M5" s="354" t="str">
        <f>'درآمد سرمایه گذاری در سهام'!$M$5</f>
        <v>از ابتدای سال مالی تا پایان ماه</v>
      </c>
      <c r="N5" s="354"/>
      <c r="O5" s="354"/>
      <c r="P5" s="354"/>
      <c r="Q5" s="354"/>
      <c r="T5" s="67"/>
      <c r="U5" s="67"/>
    </row>
    <row r="6" spans="1:21" ht="38.25" customHeight="1">
      <c r="A6" s="354"/>
      <c r="C6" s="386" t="s">
        <v>33</v>
      </c>
      <c r="D6" s="387"/>
      <c r="E6" s="28" t="s">
        <v>95</v>
      </c>
      <c r="G6" s="28" t="s">
        <v>96</v>
      </c>
      <c r="I6" s="28" t="s">
        <v>92</v>
      </c>
      <c r="K6" s="28" t="s">
        <v>97</v>
      </c>
      <c r="M6" s="6" t="s">
        <v>96</v>
      </c>
      <c r="N6" s="26"/>
      <c r="O6" s="6" t="s">
        <v>92</v>
      </c>
      <c r="P6" s="26"/>
      <c r="Q6" s="6" t="s">
        <v>97</v>
      </c>
      <c r="T6" s="67"/>
      <c r="U6" s="67"/>
    </row>
    <row r="7" spans="1:21" ht="27.95" customHeight="1">
      <c r="A7" s="4" t="s">
        <v>280</v>
      </c>
      <c r="C7" s="41" t="s">
        <v>289</v>
      </c>
      <c r="D7" s="23"/>
      <c r="E7" s="199">
        <v>23</v>
      </c>
      <c r="F7" s="32">
        <v>23</v>
      </c>
      <c r="G7" s="178">
        <v>19148948049</v>
      </c>
      <c r="H7" s="177"/>
      <c r="I7" s="178">
        <v>0</v>
      </c>
      <c r="J7" s="177"/>
      <c r="K7" s="178">
        <v>19148948049</v>
      </c>
      <c r="L7" s="177"/>
      <c r="M7" s="178">
        <v>19148948049</v>
      </c>
      <c r="N7" s="177"/>
      <c r="O7" s="178">
        <v>0</v>
      </c>
      <c r="P7" s="177"/>
      <c r="Q7" s="178">
        <v>19148948049</v>
      </c>
      <c r="T7" s="67"/>
      <c r="U7" s="123"/>
    </row>
    <row r="8" spans="1:21" ht="27.95" customHeight="1">
      <c r="A8" s="4" t="s">
        <v>282</v>
      </c>
      <c r="C8" s="41" t="s">
        <v>291</v>
      </c>
      <c r="D8" s="23"/>
      <c r="E8" s="199">
        <v>23</v>
      </c>
      <c r="F8" s="32">
        <v>23</v>
      </c>
      <c r="G8" s="178">
        <v>21459339486</v>
      </c>
      <c r="H8" s="177"/>
      <c r="I8" s="178">
        <v>0</v>
      </c>
      <c r="J8" s="177"/>
      <c r="K8" s="178">
        <v>21459339486</v>
      </c>
      <c r="L8" s="177"/>
      <c r="M8" s="178">
        <v>21459339486</v>
      </c>
      <c r="N8" s="177"/>
      <c r="O8" s="178">
        <v>0</v>
      </c>
      <c r="P8" s="177"/>
      <c r="Q8" s="178">
        <v>21459339486</v>
      </c>
      <c r="T8" s="67"/>
      <c r="U8" s="123"/>
    </row>
    <row r="9" spans="1:21" ht="27.95" customHeight="1">
      <c r="A9" s="4" t="s">
        <v>200</v>
      </c>
      <c r="C9" s="41" t="s">
        <v>204</v>
      </c>
      <c r="D9" s="23"/>
      <c r="E9" s="199">
        <v>23</v>
      </c>
      <c r="F9" s="32">
        <v>23</v>
      </c>
      <c r="G9" s="178">
        <v>66238001474</v>
      </c>
      <c r="H9" s="177"/>
      <c r="I9" s="178">
        <v>0</v>
      </c>
      <c r="J9" s="177"/>
      <c r="K9" s="178">
        <v>66238001474</v>
      </c>
      <c r="L9" s="177"/>
      <c r="M9" s="178">
        <v>1076349239090</v>
      </c>
      <c r="N9" s="177"/>
      <c r="O9" s="178">
        <v>0</v>
      </c>
      <c r="P9" s="177"/>
      <c r="Q9" s="178">
        <v>1076349239090</v>
      </c>
      <c r="T9" s="67"/>
      <c r="U9" s="123"/>
    </row>
    <row r="10" spans="1:21" ht="27.95" customHeight="1">
      <c r="A10" s="4" t="s">
        <v>201</v>
      </c>
      <c r="C10" s="41" t="s">
        <v>205</v>
      </c>
      <c r="D10" s="23"/>
      <c r="E10" s="199">
        <v>23</v>
      </c>
      <c r="F10" s="32">
        <v>23</v>
      </c>
      <c r="G10" s="178">
        <v>25581323102</v>
      </c>
      <c r="H10" s="177"/>
      <c r="I10" s="178">
        <v>0</v>
      </c>
      <c r="J10" s="177"/>
      <c r="K10" s="178">
        <v>25581323102</v>
      </c>
      <c r="L10" s="177"/>
      <c r="M10" s="178">
        <v>409761221560</v>
      </c>
      <c r="N10" s="177"/>
      <c r="O10" s="178">
        <v>0</v>
      </c>
      <c r="P10" s="177"/>
      <c r="Q10" s="178">
        <v>409761221560</v>
      </c>
      <c r="T10" s="67"/>
      <c r="U10" s="123"/>
    </row>
    <row r="11" spans="1:21" ht="27.95" customHeight="1">
      <c r="A11" s="4" t="s">
        <v>196</v>
      </c>
      <c r="C11" s="41" t="s">
        <v>198</v>
      </c>
      <c r="D11" s="23"/>
      <c r="E11" s="199">
        <v>23</v>
      </c>
      <c r="F11" s="32">
        <v>23</v>
      </c>
      <c r="G11" s="178">
        <v>0</v>
      </c>
      <c r="H11" s="177"/>
      <c r="I11" s="178">
        <v>0</v>
      </c>
      <c r="J11" s="177"/>
      <c r="K11" s="178">
        <v>0</v>
      </c>
      <c r="L11" s="177"/>
      <c r="M11" s="178">
        <v>10175321800</v>
      </c>
      <c r="N11" s="177"/>
      <c r="O11" s="178">
        <v>0</v>
      </c>
      <c r="P11" s="177"/>
      <c r="Q11" s="178">
        <v>10175321800</v>
      </c>
      <c r="T11" s="67"/>
      <c r="U11" s="123"/>
    </row>
    <row r="12" spans="1:21" ht="27.95" customHeight="1">
      <c r="A12" s="4" t="s">
        <v>181</v>
      </c>
      <c r="C12" s="41" t="s">
        <v>185</v>
      </c>
      <c r="D12" s="23"/>
      <c r="E12" s="199">
        <v>23</v>
      </c>
      <c r="F12" s="32">
        <v>23</v>
      </c>
      <c r="G12" s="178">
        <v>5606328784</v>
      </c>
      <c r="H12" s="177"/>
      <c r="I12" s="178">
        <v>0</v>
      </c>
      <c r="J12" s="177"/>
      <c r="K12" s="178">
        <v>5606328784</v>
      </c>
      <c r="L12" s="177"/>
      <c r="M12" s="178">
        <v>43258372528</v>
      </c>
      <c r="N12" s="177"/>
      <c r="O12" s="178">
        <v>0</v>
      </c>
      <c r="P12" s="177"/>
      <c r="Q12" s="178">
        <v>43258372528</v>
      </c>
      <c r="T12" s="67"/>
      <c r="U12" s="123"/>
    </row>
    <row r="13" spans="1:21" ht="27.95" customHeight="1">
      <c r="A13" s="4" t="s">
        <v>174</v>
      </c>
      <c r="C13" s="41" t="s">
        <v>177</v>
      </c>
      <c r="D13" s="23"/>
      <c r="E13" s="199">
        <v>23</v>
      </c>
      <c r="F13" s="32">
        <v>23</v>
      </c>
      <c r="G13" s="178">
        <v>2007548053</v>
      </c>
      <c r="H13" s="177"/>
      <c r="I13" s="178">
        <v>0</v>
      </c>
      <c r="J13" s="177"/>
      <c r="K13" s="178">
        <v>2007548053</v>
      </c>
      <c r="L13" s="177"/>
      <c r="M13" s="178">
        <v>15298742063</v>
      </c>
      <c r="N13" s="177"/>
      <c r="O13" s="178">
        <v>0</v>
      </c>
      <c r="P13" s="177"/>
      <c r="Q13" s="178">
        <v>15298742063</v>
      </c>
      <c r="T13" s="67"/>
      <c r="U13" s="123"/>
    </row>
    <row r="14" spans="1:21" ht="27.95" customHeight="1">
      <c r="A14" s="4" t="s">
        <v>161</v>
      </c>
      <c r="C14" s="41" t="s">
        <v>164</v>
      </c>
      <c r="D14" s="23"/>
      <c r="E14" s="199">
        <v>23</v>
      </c>
      <c r="F14" s="32">
        <v>23</v>
      </c>
      <c r="G14" s="178">
        <v>5070385030</v>
      </c>
      <c r="H14" s="177"/>
      <c r="I14" s="178">
        <v>0</v>
      </c>
      <c r="J14" s="177"/>
      <c r="K14" s="178">
        <v>5070385030</v>
      </c>
      <c r="L14" s="177"/>
      <c r="M14" s="178">
        <v>37927390752</v>
      </c>
      <c r="N14" s="177"/>
      <c r="O14" s="178">
        <v>0</v>
      </c>
      <c r="P14" s="177"/>
      <c r="Q14" s="178">
        <v>37927390752</v>
      </c>
      <c r="T14" s="67"/>
      <c r="U14" s="123"/>
    </row>
    <row r="15" spans="1:21" ht="27.95" customHeight="1">
      <c r="A15" s="4" t="s">
        <v>162</v>
      </c>
      <c r="C15" s="41" t="s">
        <v>166</v>
      </c>
      <c r="D15" s="23"/>
      <c r="E15" s="199">
        <v>23</v>
      </c>
      <c r="F15" s="32">
        <v>23</v>
      </c>
      <c r="G15" s="178">
        <v>435774830</v>
      </c>
      <c r="H15" s="177"/>
      <c r="I15" s="178">
        <v>0</v>
      </c>
      <c r="J15" s="177"/>
      <c r="K15" s="178">
        <v>435774830</v>
      </c>
      <c r="L15" s="177"/>
      <c r="M15" s="178">
        <v>3221388946</v>
      </c>
      <c r="N15" s="177"/>
      <c r="O15" s="178">
        <v>0</v>
      </c>
      <c r="P15" s="177"/>
      <c r="Q15" s="178">
        <v>3221388946</v>
      </c>
      <c r="T15" s="67"/>
      <c r="U15" s="123"/>
    </row>
    <row r="16" spans="1:21" ht="27.95" customHeight="1">
      <c r="A16" s="4" t="s">
        <v>129</v>
      </c>
      <c r="C16" s="41" t="s">
        <v>160</v>
      </c>
      <c r="D16" s="23"/>
      <c r="E16" s="199">
        <v>23</v>
      </c>
      <c r="F16" s="32">
        <v>23</v>
      </c>
      <c r="G16" s="178">
        <v>28568807392</v>
      </c>
      <c r="H16" s="177"/>
      <c r="I16" s="178">
        <v>0</v>
      </c>
      <c r="J16" s="177"/>
      <c r="K16" s="178">
        <v>28568807392</v>
      </c>
      <c r="L16" s="177"/>
      <c r="M16" s="178">
        <v>225785735840</v>
      </c>
      <c r="N16" s="177"/>
      <c r="O16" s="178">
        <v>0</v>
      </c>
      <c r="P16" s="177"/>
      <c r="Q16" s="178">
        <v>225785735840</v>
      </c>
      <c r="T16" s="67"/>
      <c r="U16" s="123"/>
    </row>
    <row r="17" spans="1:21" ht="27.95" customHeight="1">
      <c r="A17" s="4" t="s">
        <v>157</v>
      </c>
      <c r="C17" s="41" t="s">
        <v>158</v>
      </c>
      <c r="D17" s="23"/>
      <c r="E17" s="199">
        <v>23</v>
      </c>
      <c r="F17" s="32">
        <v>23</v>
      </c>
      <c r="G17" s="178">
        <v>2074949790</v>
      </c>
      <c r="H17" s="177"/>
      <c r="I17" s="178">
        <v>0</v>
      </c>
      <c r="J17" s="177"/>
      <c r="K17" s="178">
        <v>2074949790</v>
      </c>
      <c r="L17" s="177"/>
      <c r="M17" s="178">
        <v>18029150112</v>
      </c>
      <c r="N17" s="177"/>
      <c r="O17" s="178">
        <v>0</v>
      </c>
      <c r="P17" s="177"/>
      <c r="Q17" s="178">
        <v>18029150112</v>
      </c>
      <c r="T17" s="67"/>
      <c r="U17" s="123"/>
    </row>
    <row r="18" spans="1:21" ht="33" customHeight="1">
      <c r="A18" s="4" t="s">
        <v>152</v>
      </c>
      <c r="C18" s="41" t="s">
        <v>155</v>
      </c>
      <c r="D18" s="23"/>
      <c r="E18" s="199">
        <v>23</v>
      </c>
      <c r="F18" s="32">
        <v>23</v>
      </c>
      <c r="G18" s="178">
        <v>2422193525</v>
      </c>
      <c r="H18" s="177"/>
      <c r="I18" s="178">
        <v>0</v>
      </c>
      <c r="J18" s="177"/>
      <c r="K18" s="178">
        <v>2422193525</v>
      </c>
      <c r="L18" s="177"/>
      <c r="M18" s="178">
        <v>21046336090</v>
      </c>
      <c r="N18" s="177"/>
      <c r="O18" s="178">
        <v>0</v>
      </c>
      <c r="P18" s="177"/>
      <c r="Q18" s="178">
        <v>21046336090</v>
      </c>
      <c r="T18" s="67"/>
      <c r="U18" s="123"/>
    </row>
    <row r="19" spans="1:21" ht="27.95" customHeight="1">
      <c r="A19" s="4" t="s">
        <v>151</v>
      </c>
      <c r="C19" s="41" t="s">
        <v>154</v>
      </c>
      <c r="D19" s="23"/>
      <c r="E19" s="199">
        <v>23</v>
      </c>
      <c r="F19" s="32">
        <v>23</v>
      </c>
      <c r="G19" s="178">
        <v>0</v>
      </c>
      <c r="H19" s="177"/>
      <c r="I19" s="178">
        <v>0</v>
      </c>
      <c r="J19" s="177"/>
      <c r="K19" s="178">
        <v>0</v>
      </c>
      <c r="L19" s="177"/>
      <c r="M19" s="178">
        <v>4575826732</v>
      </c>
      <c r="N19" s="177"/>
      <c r="O19" s="178">
        <v>0</v>
      </c>
      <c r="P19" s="177"/>
      <c r="Q19" s="178">
        <v>4575826732</v>
      </c>
      <c r="T19" s="67"/>
      <c r="U19" s="123"/>
    </row>
    <row r="20" spans="1:21" ht="27.95" customHeight="1">
      <c r="A20" s="4" t="s">
        <v>182</v>
      </c>
      <c r="C20" s="41" t="s">
        <v>130</v>
      </c>
      <c r="D20" s="23"/>
      <c r="E20" s="199">
        <v>20.5</v>
      </c>
      <c r="F20" s="32">
        <v>20.5</v>
      </c>
      <c r="G20" s="178">
        <v>8947976300</v>
      </c>
      <c r="H20" s="177"/>
      <c r="I20" s="178">
        <v>0</v>
      </c>
      <c r="J20" s="177"/>
      <c r="K20" s="178">
        <v>8947976300</v>
      </c>
      <c r="L20" s="177"/>
      <c r="M20" s="178">
        <v>69013963450</v>
      </c>
      <c r="N20" s="177"/>
      <c r="O20" s="178">
        <v>0</v>
      </c>
      <c r="P20" s="177"/>
      <c r="Q20" s="178">
        <v>69013963450</v>
      </c>
      <c r="T20" s="67"/>
      <c r="U20" s="123"/>
    </row>
    <row r="21" spans="1:21" ht="27.95" customHeight="1">
      <c r="A21" s="4" t="s">
        <v>138</v>
      </c>
      <c r="C21" s="41" t="s">
        <v>139</v>
      </c>
      <c r="D21" s="23"/>
      <c r="E21" s="199">
        <v>23</v>
      </c>
      <c r="F21" s="32">
        <v>23</v>
      </c>
      <c r="G21" s="178">
        <v>17172101</v>
      </c>
      <c r="H21" s="177"/>
      <c r="I21" s="178">
        <v>0</v>
      </c>
      <c r="J21" s="177"/>
      <c r="K21" s="178">
        <v>17172101</v>
      </c>
      <c r="L21" s="177"/>
      <c r="M21" s="178">
        <v>12915885817</v>
      </c>
      <c r="N21" s="177"/>
      <c r="O21" s="178">
        <v>0</v>
      </c>
      <c r="P21" s="177"/>
      <c r="Q21" s="178">
        <v>12915885817</v>
      </c>
      <c r="T21" s="67"/>
      <c r="U21" s="123"/>
    </row>
    <row r="22" spans="1:21" ht="27.95" customHeight="1">
      <c r="A22" s="4" t="s">
        <v>145</v>
      </c>
      <c r="C22" s="41" t="s">
        <v>149</v>
      </c>
      <c r="D22" s="23"/>
      <c r="E22" s="199">
        <v>23</v>
      </c>
      <c r="F22" s="32">
        <v>23</v>
      </c>
      <c r="G22" s="178">
        <v>0</v>
      </c>
      <c r="H22" s="177"/>
      <c r="I22" s="178">
        <v>0</v>
      </c>
      <c r="J22" s="177"/>
      <c r="K22" s="178">
        <v>0</v>
      </c>
      <c r="L22" s="177"/>
      <c r="M22" s="178">
        <v>4036758902</v>
      </c>
      <c r="N22" s="177"/>
      <c r="O22" s="178">
        <v>0</v>
      </c>
      <c r="P22" s="177"/>
      <c r="Q22" s="178">
        <v>4036758902</v>
      </c>
      <c r="T22" s="67"/>
      <c r="U22" s="123"/>
    </row>
    <row r="23" spans="1:21" ht="27.95" customHeight="1">
      <c r="A23" s="4" t="s">
        <v>142</v>
      </c>
      <c r="C23" s="41" t="s">
        <v>144</v>
      </c>
      <c r="D23" s="23"/>
      <c r="E23" s="199">
        <v>23</v>
      </c>
      <c r="F23" s="32">
        <v>23</v>
      </c>
      <c r="G23" s="178">
        <v>15968900445</v>
      </c>
      <c r="H23" s="177"/>
      <c r="I23" s="178">
        <v>0</v>
      </c>
      <c r="J23" s="177"/>
      <c r="K23" s="178">
        <v>15968900445</v>
      </c>
      <c r="L23" s="177"/>
      <c r="M23" s="178">
        <v>119294403330</v>
      </c>
      <c r="N23" s="177"/>
      <c r="O23" s="178">
        <v>0</v>
      </c>
      <c r="P23" s="177"/>
      <c r="Q23" s="178">
        <v>119294403330</v>
      </c>
      <c r="T23" s="67"/>
      <c r="U23" s="123"/>
    </row>
    <row r="24" spans="1:21" ht="27.95" customHeight="1">
      <c r="A24" s="4" t="s">
        <v>281</v>
      </c>
      <c r="C24" s="41" t="s">
        <v>148</v>
      </c>
      <c r="D24" s="23"/>
      <c r="E24" s="199">
        <v>23</v>
      </c>
      <c r="F24" s="32">
        <v>23</v>
      </c>
      <c r="G24" s="178">
        <v>6506690426</v>
      </c>
      <c r="H24" s="177"/>
      <c r="I24" s="178">
        <v>0</v>
      </c>
      <c r="J24" s="177"/>
      <c r="K24" s="178">
        <v>6506690426</v>
      </c>
      <c r="L24" s="177"/>
      <c r="M24" s="178">
        <v>6506690426</v>
      </c>
      <c r="N24" s="177"/>
      <c r="O24" s="178">
        <v>0</v>
      </c>
      <c r="P24" s="177"/>
      <c r="Q24" s="178">
        <v>6506690426</v>
      </c>
      <c r="T24" s="67"/>
      <c r="U24" s="123"/>
    </row>
    <row r="25" spans="1:21" ht="27.95" customHeight="1">
      <c r="A25" s="4" t="s">
        <v>146</v>
      </c>
      <c r="C25" s="41" t="s">
        <v>148</v>
      </c>
      <c r="D25" s="23"/>
      <c r="E25" s="199">
        <v>23</v>
      </c>
      <c r="F25" s="32">
        <v>23</v>
      </c>
      <c r="G25" s="178">
        <v>11896407165</v>
      </c>
      <c r="H25" s="177"/>
      <c r="I25" s="178">
        <v>0</v>
      </c>
      <c r="J25" s="177"/>
      <c r="K25" s="178">
        <v>11896407165</v>
      </c>
      <c r="L25" s="177"/>
      <c r="M25" s="178">
        <v>86238834915</v>
      </c>
      <c r="N25" s="177"/>
      <c r="O25" s="178">
        <v>0</v>
      </c>
      <c r="P25" s="177"/>
      <c r="Q25" s="178">
        <v>86238834915</v>
      </c>
      <c r="T25" s="67"/>
      <c r="U25" s="123"/>
    </row>
    <row r="26" spans="1:21" ht="27.95" customHeight="1">
      <c r="A26" s="4" t="s">
        <v>129</v>
      </c>
      <c r="C26" s="41" t="s">
        <v>130</v>
      </c>
      <c r="D26" s="23"/>
      <c r="E26" s="199">
        <v>20.5</v>
      </c>
      <c r="F26" s="32">
        <v>20.5</v>
      </c>
      <c r="G26" s="178">
        <v>3390625000</v>
      </c>
      <c r="H26" s="177"/>
      <c r="I26" s="178">
        <v>0</v>
      </c>
      <c r="J26" s="177"/>
      <c r="K26" s="178">
        <v>3390625000</v>
      </c>
      <c r="L26" s="177"/>
      <c r="M26" s="178">
        <v>26796875000</v>
      </c>
      <c r="N26" s="177"/>
      <c r="O26" s="178">
        <v>0</v>
      </c>
      <c r="P26" s="177"/>
      <c r="Q26" s="178">
        <v>26796875000</v>
      </c>
      <c r="T26" s="67"/>
      <c r="U26" s="123"/>
    </row>
    <row r="27" spans="1:21" ht="27.95" customHeight="1">
      <c r="A27" s="4" t="s">
        <v>127</v>
      </c>
      <c r="C27" s="41" t="s">
        <v>128</v>
      </c>
      <c r="D27" s="23"/>
      <c r="E27" s="199">
        <v>23</v>
      </c>
      <c r="F27" s="32">
        <v>23</v>
      </c>
      <c r="G27" s="178">
        <v>14669243106</v>
      </c>
      <c r="H27" s="177"/>
      <c r="I27" s="178">
        <v>0</v>
      </c>
      <c r="J27" s="177"/>
      <c r="K27" s="178">
        <v>14669243106</v>
      </c>
      <c r="L27" s="177"/>
      <c r="M27" s="178">
        <v>135195829171</v>
      </c>
      <c r="N27" s="177"/>
      <c r="O27" s="178">
        <v>0</v>
      </c>
      <c r="P27" s="177"/>
      <c r="Q27" s="178">
        <v>135195829171</v>
      </c>
      <c r="T27" s="67"/>
      <c r="U27" s="123"/>
    </row>
    <row r="28" spans="1:21" ht="27.95" customHeight="1">
      <c r="A28" s="4" t="s">
        <v>42</v>
      </c>
      <c r="C28" s="41" t="s">
        <v>44</v>
      </c>
      <c r="D28" s="23"/>
      <c r="E28" s="199">
        <v>23</v>
      </c>
      <c r="F28" s="32">
        <v>23</v>
      </c>
      <c r="G28" s="178">
        <v>5687324043</v>
      </c>
      <c r="H28" s="177"/>
      <c r="I28" s="178">
        <v>0</v>
      </c>
      <c r="J28" s="177"/>
      <c r="K28" s="178">
        <v>5687324043</v>
      </c>
      <c r="L28" s="177"/>
      <c r="M28" s="178">
        <v>44456012285</v>
      </c>
      <c r="N28" s="177"/>
      <c r="O28" s="178">
        <v>0</v>
      </c>
      <c r="P28" s="177"/>
      <c r="Q28" s="178">
        <v>44456012285</v>
      </c>
      <c r="T28" s="67"/>
      <c r="U28" s="123"/>
    </row>
    <row r="29" spans="1:21" ht="27.95" customHeight="1">
      <c r="A29" s="4" t="s">
        <v>39</v>
      </c>
      <c r="C29" s="41" t="s">
        <v>41</v>
      </c>
      <c r="D29" s="23"/>
      <c r="E29" s="199">
        <v>23</v>
      </c>
      <c r="F29" s="32">
        <v>23</v>
      </c>
      <c r="G29" s="178">
        <v>11617940701</v>
      </c>
      <c r="H29" s="177"/>
      <c r="I29" s="178">
        <v>0</v>
      </c>
      <c r="J29" s="177"/>
      <c r="K29" s="178">
        <v>11617940701</v>
      </c>
      <c r="L29" s="177"/>
      <c r="M29" s="178">
        <v>87907223034</v>
      </c>
      <c r="N29" s="177"/>
      <c r="O29" s="178">
        <v>0</v>
      </c>
      <c r="P29" s="177"/>
      <c r="Q29" s="178">
        <v>87907223034</v>
      </c>
      <c r="T29" s="67"/>
      <c r="U29" s="123"/>
    </row>
    <row r="30" spans="1:21" ht="27.95" customHeight="1">
      <c r="A30" s="4" t="s">
        <v>173</v>
      </c>
      <c r="C30" s="41" t="s">
        <v>175</v>
      </c>
      <c r="D30" s="23"/>
      <c r="E30" s="199">
        <v>23</v>
      </c>
      <c r="F30" s="32">
        <v>23</v>
      </c>
      <c r="G30" s="178">
        <v>0</v>
      </c>
      <c r="H30" s="177"/>
      <c r="I30" s="178">
        <v>0</v>
      </c>
      <c r="J30" s="177"/>
      <c r="K30" s="178">
        <v>0</v>
      </c>
      <c r="L30" s="177"/>
      <c r="M30" s="178">
        <v>781567951</v>
      </c>
      <c r="N30" s="177"/>
      <c r="O30" s="178">
        <v>0</v>
      </c>
      <c r="P30" s="177"/>
      <c r="Q30" s="178">
        <v>781567951</v>
      </c>
      <c r="T30" s="67"/>
      <c r="U30" s="123"/>
    </row>
    <row r="31" spans="1:21" ht="27.95" customHeight="1">
      <c r="A31" s="4" t="s">
        <v>212</v>
      </c>
      <c r="C31" s="41"/>
      <c r="D31" s="23"/>
      <c r="E31" s="199"/>
      <c r="F31" s="32"/>
      <c r="G31" s="178"/>
      <c r="H31" s="177"/>
      <c r="I31" s="178"/>
      <c r="J31" s="177"/>
      <c r="L31" s="177"/>
      <c r="M31" s="178">
        <v>19733332241</v>
      </c>
      <c r="N31" s="177"/>
      <c r="O31" s="178"/>
      <c r="P31" s="177"/>
      <c r="Q31" s="178">
        <v>19733332241</v>
      </c>
      <c r="T31" s="67"/>
      <c r="U31" s="123"/>
    </row>
    <row r="32" spans="1:21" ht="27.95" customHeight="1">
      <c r="A32" s="4" t="s">
        <v>226</v>
      </c>
      <c r="C32" s="41"/>
      <c r="D32" s="23"/>
      <c r="E32" s="199"/>
      <c r="F32" s="32"/>
      <c r="G32" s="178"/>
      <c r="H32" s="177"/>
      <c r="I32" s="178"/>
      <c r="J32" s="177"/>
      <c r="L32" s="177"/>
      <c r="M32" s="178">
        <v>128498036472</v>
      </c>
      <c r="N32" s="177"/>
      <c r="O32" s="178"/>
      <c r="P32" s="177"/>
      <c r="Q32" s="178">
        <v>128498036472</v>
      </c>
      <c r="T32" s="67"/>
      <c r="U32" s="123"/>
    </row>
    <row r="33" spans="1:21" ht="27.95" customHeight="1">
      <c r="A33" s="4" t="s">
        <v>265</v>
      </c>
      <c r="C33" s="41"/>
      <c r="D33" s="23"/>
      <c r="E33" s="199"/>
      <c r="F33" s="32"/>
      <c r="G33" s="178"/>
      <c r="H33" s="177"/>
      <c r="I33" s="178"/>
      <c r="J33" s="177"/>
      <c r="L33" s="177"/>
      <c r="M33" s="178">
        <v>18761018144</v>
      </c>
      <c r="N33" s="177"/>
      <c r="O33" s="178"/>
      <c r="P33" s="177"/>
      <c r="Q33" s="178">
        <v>18761018144</v>
      </c>
      <c r="T33" s="67"/>
      <c r="U33" s="123"/>
    </row>
    <row r="34" spans="1:21" s="22" customFormat="1" ht="27.95" customHeight="1" thickBot="1">
      <c r="A34" s="11" t="s">
        <v>12</v>
      </c>
      <c r="C34" s="27"/>
      <c r="E34" s="29"/>
      <c r="F34" s="33"/>
      <c r="G34" s="181">
        <f>SUM(G7:G30)</f>
        <v>257315878802</v>
      </c>
      <c r="H34" s="180"/>
      <c r="I34" s="179">
        <v>0</v>
      </c>
      <c r="J34" s="180"/>
      <c r="K34" s="181">
        <f>SUM(K7:K33)</f>
        <v>257315878802</v>
      </c>
      <c r="L34" s="180"/>
      <c r="M34" s="182">
        <f>SUM(M7:M33)</f>
        <v>2666173444186</v>
      </c>
      <c r="N34" s="180"/>
      <c r="O34" s="179">
        <v>0</v>
      </c>
      <c r="P34" s="180"/>
      <c r="Q34" s="181">
        <f>SUM(Q7:Q33)</f>
        <v>2666173444186</v>
      </c>
      <c r="T34" s="124"/>
      <c r="U34" s="124"/>
    </row>
    <row r="35" spans="1:21" ht="30" customHeight="1" thickTop="1">
      <c r="Q35" s="97"/>
      <c r="T35" s="271"/>
    </row>
    <row r="36" spans="1:21" ht="30" customHeight="1">
      <c r="Q36" s="97"/>
      <c r="T36" s="271"/>
    </row>
    <row r="37" spans="1:21" ht="30" customHeight="1">
      <c r="O37" s="97"/>
      <c r="Q37" s="97"/>
    </row>
    <row r="38" spans="1:21" ht="30" customHeight="1">
      <c r="Q38" s="97"/>
    </row>
  </sheetData>
  <mergeCells count="8">
    <mergeCell ref="A1:Q1"/>
    <mergeCell ref="A2:Q2"/>
    <mergeCell ref="A3:Q3"/>
    <mergeCell ref="A5:A6"/>
    <mergeCell ref="M5:Q5"/>
    <mergeCell ref="C6:D6"/>
    <mergeCell ref="A4:Q4"/>
    <mergeCell ref="C5:K5"/>
  </mergeCells>
  <phoneticPr fontId="37" type="noConversion"/>
  <pageMargins left="0.39" right="0.39" top="0.39" bottom="0.39" header="0" footer="0"/>
  <pageSetup scale="8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">
    <tabColor theme="8" tint="-0.249977111117893"/>
    <pageSetUpPr fitToPage="1"/>
  </sheetPr>
  <dimension ref="A1:Z82"/>
  <sheetViews>
    <sheetView rightToLeft="1" view="pageBreakPreview" zoomScale="90" zoomScaleNormal="100" zoomScaleSheetLayoutView="90" workbookViewId="0">
      <selection activeCell="Q69" sqref="Q69:Q73"/>
    </sheetView>
  </sheetViews>
  <sheetFormatPr defaultColWidth="9.140625" defaultRowHeight="30" customHeight="1"/>
  <cols>
    <col min="1" max="1" width="36.42578125" style="54" bestFit="1" customWidth="1"/>
    <col min="2" max="2" width="1.28515625" style="54" customWidth="1"/>
    <col min="3" max="3" width="13.28515625" style="54" bestFit="1" customWidth="1"/>
    <col min="4" max="4" width="1.28515625" style="54" customWidth="1"/>
    <col min="5" max="5" width="19.85546875" style="54" customWidth="1"/>
    <col min="6" max="6" width="1.28515625" style="54" customWidth="1"/>
    <col min="7" max="7" width="21.85546875" style="54" bestFit="1" customWidth="1"/>
    <col min="8" max="8" width="1.28515625" style="54" customWidth="1"/>
    <col min="9" max="9" width="22" style="207" bestFit="1" customWidth="1"/>
    <col min="10" max="10" width="1.28515625" style="54" customWidth="1"/>
    <col min="11" max="11" width="16.7109375" style="54" bestFit="1" customWidth="1"/>
    <col min="12" max="12" width="0.7109375" style="54" customWidth="1"/>
    <col min="13" max="13" width="25" style="54" customWidth="1"/>
    <col min="14" max="14" width="1.28515625" style="54" customWidth="1"/>
    <col min="15" max="15" width="24.7109375" style="54" bestFit="1" customWidth="1"/>
    <col min="16" max="16" width="0.7109375" style="54" customWidth="1"/>
    <col min="17" max="17" width="20.7109375" style="208" customWidth="1"/>
    <col min="18" max="18" width="0.28515625" style="54" customWidth="1"/>
    <col min="19" max="19" width="23.42578125" style="289" bestFit="1" customWidth="1"/>
    <col min="20" max="20" width="18.7109375" style="54" bestFit="1" customWidth="1"/>
    <col min="21" max="21" width="18.7109375" style="95" bestFit="1" customWidth="1"/>
    <col min="22" max="22" width="17.28515625" style="54" bestFit="1" customWidth="1"/>
    <col min="23" max="23" width="15.85546875" style="54" customWidth="1"/>
    <col min="24" max="24" width="10.85546875" style="54" customWidth="1"/>
    <col min="25" max="25" width="12.28515625" style="54" customWidth="1"/>
    <col min="26" max="26" width="14" style="54" bestFit="1" customWidth="1"/>
    <col min="27" max="16384" width="9.140625" style="54"/>
  </cols>
  <sheetData>
    <row r="1" spans="1:26" ht="30" customHeight="1">
      <c r="A1" s="321" t="s">
        <v>0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</row>
    <row r="2" spans="1:26" ht="30" customHeight="1">
      <c r="A2" s="321" t="s">
        <v>58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</row>
    <row r="3" spans="1:26" ht="30" customHeight="1">
      <c r="A3" s="321" t="s">
        <v>273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</row>
    <row r="4" spans="1:26" s="86" customFormat="1" ht="30" customHeight="1">
      <c r="A4" s="322" t="s">
        <v>99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S4" s="293"/>
      <c r="U4" s="236"/>
    </row>
    <row r="5" spans="1:26" ht="25.5" customHeight="1">
      <c r="A5" s="325" t="s">
        <v>59</v>
      </c>
      <c r="C5" s="325" t="s">
        <v>69</v>
      </c>
      <c r="D5" s="325"/>
      <c r="E5" s="325"/>
      <c r="F5" s="325"/>
      <c r="G5" s="325"/>
      <c r="H5" s="325"/>
      <c r="I5" s="325"/>
      <c r="K5" s="325" t="str">
        <f>'درآمد سرمایه گذاری در سهام'!$M$5</f>
        <v>از ابتدای سال مالی تا پایان ماه</v>
      </c>
      <c r="L5" s="325"/>
      <c r="M5" s="325"/>
      <c r="N5" s="325"/>
      <c r="O5" s="325"/>
      <c r="P5" s="325"/>
      <c r="Q5" s="325"/>
    </row>
    <row r="6" spans="1:26" ht="38.25" customHeight="1">
      <c r="A6" s="325"/>
      <c r="C6" s="61" t="s">
        <v>6</v>
      </c>
      <c r="D6" s="78"/>
      <c r="E6" s="61" t="s">
        <v>100</v>
      </c>
      <c r="F6" s="78"/>
      <c r="G6" s="61" t="s">
        <v>101</v>
      </c>
      <c r="H6" s="78"/>
      <c r="I6" s="205" t="s">
        <v>102</v>
      </c>
      <c r="K6" s="61" t="s">
        <v>6</v>
      </c>
      <c r="L6" s="78"/>
      <c r="M6" s="61" t="s">
        <v>100</v>
      </c>
      <c r="N6" s="78"/>
      <c r="O6" s="61" t="s">
        <v>101</v>
      </c>
      <c r="P6" s="78"/>
      <c r="Q6" s="61" t="s">
        <v>102</v>
      </c>
      <c r="S6" s="388"/>
      <c r="T6" s="388"/>
      <c r="U6" s="388"/>
      <c r="V6" s="126"/>
      <c r="W6" s="126"/>
      <c r="X6" s="126"/>
      <c r="Y6" s="126"/>
      <c r="Z6" s="126"/>
    </row>
    <row r="7" spans="1:26" ht="30" customHeight="1">
      <c r="A7" s="4" t="s">
        <v>257</v>
      </c>
      <c r="B7"/>
      <c r="C7" s="158">
        <v>664938</v>
      </c>
      <c r="D7" s="168"/>
      <c r="E7" s="158">
        <v>27118779035</v>
      </c>
      <c r="F7" s="158"/>
      <c r="G7" s="158">
        <v>26294268612</v>
      </c>
      <c r="H7" s="158"/>
      <c r="I7" s="158">
        <v>824510423</v>
      </c>
      <c r="J7" s="158"/>
      <c r="K7" s="158">
        <v>704067</v>
      </c>
      <c r="L7" s="168"/>
      <c r="M7" s="158">
        <v>28392431035</v>
      </c>
      <c r="N7" s="158"/>
      <c r="O7" s="158">
        <v>27587307394</v>
      </c>
      <c r="P7" s="158"/>
      <c r="Q7" s="144">
        <v>805123641</v>
      </c>
    </row>
    <row r="8" spans="1:26" ht="30" customHeight="1">
      <c r="A8" s="4" t="s">
        <v>253</v>
      </c>
      <c r="B8"/>
      <c r="C8" s="158">
        <v>757398</v>
      </c>
      <c r="D8" s="168"/>
      <c r="E8" s="158">
        <v>30246116545</v>
      </c>
      <c r="F8" s="158"/>
      <c r="G8" s="158">
        <v>29335402072</v>
      </c>
      <c r="H8" s="158"/>
      <c r="I8" s="158">
        <v>910714473</v>
      </c>
      <c r="J8" s="158"/>
      <c r="K8" s="158">
        <v>1069051</v>
      </c>
      <c r="L8" s="168"/>
      <c r="M8" s="158">
        <v>40578328929</v>
      </c>
      <c r="N8" s="158"/>
      <c r="O8" s="158">
        <v>39612956468</v>
      </c>
      <c r="P8" s="158"/>
      <c r="Q8" s="144">
        <v>965372461</v>
      </c>
    </row>
    <row r="9" spans="1:26" ht="30" customHeight="1">
      <c r="A9" s="4" t="s">
        <v>245</v>
      </c>
      <c r="B9"/>
      <c r="C9" s="158">
        <v>923001</v>
      </c>
      <c r="D9" s="168"/>
      <c r="E9" s="158">
        <v>37628609618</v>
      </c>
      <c r="F9" s="158"/>
      <c r="G9" s="158">
        <v>36928674621</v>
      </c>
      <c r="H9" s="158"/>
      <c r="I9" s="158">
        <v>699934997</v>
      </c>
      <c r="J9" s="158"/>
      <c r="K9" s="158">
        <v>1214725</v>
      </c>
      <c r="L9" s="168"/>
      <c r="M9" s="158">
        <v>47452714685</v>
      </c>
      <c r="N9" s="158"/>
      <c r="O9" s="158">
        <v>46631514106</v>
      </c>
      <c r="P9" s="158"/>
      <c r="Q9" s="144">
        <v>821200579</v>
      </c>
    </row>
    <row r="10" spans="1:26" ht="30" customHeight="1">
      <c r="A10" s="4" t="s">
        <v>247</v>
      </c>
      <c r="B10"/>
      <c r="C10" s="158">
        <v>943047</v>
      </c>
      <c r="D10" s="168"/>
      <c r="E10" s="158">
        <v>28715131953</v>
      </c>
      <c r="F10" s="158"/>
      <c r="G10" s="158">
        <v>28020109021</v>
      </c>
      <c r="H10" s="158"/>
      <c r="I10" s="158">
        <v>695022932</v>
      </c>
      <c r="J10" s="158"/>
      <c r="K10" s="158">
        <v>2491115</v>
      </c>
      <c r="L10" s="168"/>
      <c r="M10" s="158">
        <v>67229021942</v>
      </c>
      <c r="N10" s="158"/>
      <c r="O10" s="158">
        <v>66084312533</v>
      </c>
      <c r="P10" s="158"/>
      <c r="Q10" s="144">
        <v>1144709409</v>
      </c>
    </row>
    <row r="11" spans="1:26" ht="30" customHeight="1">
      <c r="A11" s="4" t="s">
        <v>231</v>
      </c>
      <c r="B11"/>
      <c r="C11" s="158">
        <v>4296338</v>
      </c>
      <c r="D11" s="168"/>
      <c r="E11" s="158">
        <v>57663496864</v>
      </c>
      <c r="F11" s="158"/>
      <c r="G11" s="158">
        <v>43014935993</v>
      </c>
      <c r="H11" s="158"/>
      <c r="I11" s="158">
        <v>14648560871</v>
      </c>
      <c r="J11" s="158"/>
      <c r="K11" s="158">
        <v>4296338</v>
      </c>
      <c r="L11" s="168"/>
      <c r="M11" s="158">
        <v>57663496864</v>
      </c>
      <c r="N11" s="158"/>
      <c r="O11" s="158">
        <v>43014935993</v>
      </c>
      <c r="P11" s="158"/>
      <c r="Q11" s="144">
        <v>14648560871</v>
      </c>
    </row>
    <row r="12" spans="1:26" ht="30" customHeight="1">
      <c r="A12" s="4" t="s">
        <v>169</v>
      </c>
      <c r="B12"/>
      <c r="C12" s="158">
        <v>63767</v>
      </c>
      <c r="D12" s="168"/>
      <c r="E12" s="158">
        <v>5779491742</v>
      </c>
      <c r="F12" s="158"/>
      <c r="G12" s="158">
        <v>3934950123</v>
      </c>
      <c r="H12" s="158"/>
      <c r="I12" s="158">
        <v>1844541619</v>
      </c>
      <c r="J12" s="158"/>
      <c r="K12" s="158">
        <v>87033</v>
      </c>
      <c r="L12" s="168"/>
      <c r="M12" s="158">
        <v>7576541642</v>
      </c>
      <c r="N12" s="158"/>
      <c r="O12" s="158">
        <v>5359113984</v>
      </c>
      <c r="P12" s="158"/>
      <c r="Q12" s="144">
        <v>2217427658</v>
      </c>
    </row>
    <row r="13" spans="1:26" ht="30" customHeight="1">
      <c r="A13" s="4" t="s">
        <v>246</v>
      </c>
      <c r="B13"/>
      <c r="C13" s="158">
        <v>4604470</v>
      </c>
      <c r="D13" s="168"/>
      <c r="E13" s="158">
        <v>143431295803</v>
      </c>
      <c r="F13" s="158"/>
      <c r="G13" s="158">
        <v>136019549272</v>
      </c>
      <c r="H13" s="158"/>
      <c r="I13" s="158">
        <v>7411746531</v>
      </c>
      <c r="J13" s="158"/>
      <c r="K13" s="158">
        <v>6797457</v>
      </c>
      <c r="L13" s="168"/>
      <c r="M13" s="158">
        <v>200602496163</v>
      </c>
      <c r="N13" s="158"/>
      <c r="O13" s="158">
        <v>191817032875</v>
      </c>
      <c r="P13" s="158"/>
      <c r="Q13" s="144">
        <v>8785463288</v>
      </c>
    </row>
    <row r="14" spans="1:26" ht="30" customHeight="1">
      <c r="A14" s="4" t="s">
        <v>254</v>
      </c>
      <c r="B14"/>
      <c r="C14" s="158">
        <v>1441417</v>
      </c>
      <c r="D14" s="168"/>
      <c r="E14" s="158">
        <v>24259226087</v>
      </c>
      <c r="F14" s="158"/>
      <c r="G14" s="158">
        <v>23317498550</v>
      </c>
      <c r="H14" s="158"/>
      <c r="I14" s="158">
        <v>941727537</v>
      </c>
      <c r="J14" s="158"/>
      <c r="K14" s="158">
        <v>2015933</v>
      </c>
      <c r="L14" s="168"/>
      <c r="M14" s="158">
        <v>32522587820</v>
      </c>
      <c r="N14" s="158"/>
      <c r="O14" s="158">
        <v>31465689818</v>
      </c>
      <c r="P14" s="158"/>
      <c r="Q14" s="144">
        <v>1056898002</v>
      </c>
    </row>
    <row r="15" spans="1:26" ht="30" customHeight="1">
      <c r="A15" s="4" t="s">
        <v>244</v>
      </c>
      <c r="B15"/>
      <c r="C15" s="158">
        <v>219323</v>
      </c>
      <c r="D15" s="168"/>
      <c r="E15" s="158">
        <v>43048819461</v>
      </c>
      <c r="F15" s="158"/>
      <c r="G15" s="158">
        <v>42755409641</v>
      </c>
      <c r="H15" s="158"/>
      <c r="I15" s="158">
        <v>293409820</v>
      </c>
      <c r="J15" s="158"/>
      <c r="K15" s="158">
        <v>246938</v>
      </c>
      <c r="L15" s="168"/>
      <c r="M15" s="158">
        <v>47465352561</v>
      </c>
      <c r="N15" s="158"/>
      <c r="O15" s="158">
        <v>47120899238</v>
      </c>
      <c r="P15" s="158"/>
      <c r="Q15" s="144">
        <v>344453323</v>
      </c>
    </row>
    <row r="16" spans="1:26" ht="30" customHeight="1">
      <c r="A16" s="4" t="s">
        <v>218</v>
      </c>
      <c r="B16"/>
      <c r="C16" s="158">
        <v>254783</v>
      </c>
      <c r="D16" s="168"/>
      <c r="E16" s="158">
        <v>5765368711</v>
      </c>
      <c r="F16" s="158"/>
      <c r="G16" s="158">
        <v>5116597640</v>
      </c>
      <c r="H16" s="158"/>
      <c r="I16" s="158">
        <v>648771071</v>
      </c>
      <c r="J16" s="158"/>
      <c r="K16" s="158">
        <v>415426</v>
      </c>
      <c r="L16" s="168"/>
      <c r="M16" s="158">
        <v>8812827197</v>
      </c>
      <c r="N16" s="158"/>
      <c r="O16" s="158">
        <v>8325761087</v>
      </c>
      <c r="P16" s="158"/>
      <c r="Q16" s="144">
        <v>487066110</v>
      </c>
    </row>
    <row r="17" spans="1:20" ht="30" customHeight="1">
      <c r="A17" s="4" t="s">
        <v>168</v>
      </c>
      <c r="B17"/>
      <c r="C17" s="158">
        <v>205968</v>
      </c>
      <c r="D17" s="168"/>
      <c r="E17" s="158">
        <v>4350387031</v>
      </c>
      <c r="F17" s="158"/>
      <c r="G17" s="158">
        <v>4203087127</v>
      </c>
      <c r="H17" s="158"/>
      <c r="I17" s="158">
        <v>147299904</v>
      </c>
      <c r="J17" s="158"/>
      <c r="K17" s="158">
        <v>3361956</v>
      </c>
      <c r="L17" s="168"/>
      <c r="M17" s="158">
        <v>52616908424</v>
      </c>
      <c r="N17" s="158"/>
      <c r="O17" s="158">
        <v>52312960562</v>
      </c>
      <c r="P17" s="158"/>
      <c r="Q17" s="144">
        <v>303947862</v>
      </c>
    </row>
    <row r="18" spans="1:20" ht="30" customHeight="1">
      <c r="A18" s="4" t="s">
        <v>255</v>
      </c>
      <c r="B18"/>
      <c r="C18" s="158">
        <v>146418</v>
      </c>
      <c r="D18" s="168"/>
      <c r="E18" s="158">
        <v>11263597682</v>
      </c>
      <c r="F18" s="158"/>
      <c r="G18" s="158">
        <v>10892415169</v>
      </c>
      <c r="H18" s="158"/>
      <c r="I18" s="158">
        <v>371182513</v>
      </c>
      <c r="J18" s="158"/>
      <c r="K18" s="158">
        <v>178592</v>
      </c>
      <c r="L18" s="168"/>
      <c r="M18" s="158">
        <v>13369401678</v>
      </c>
      <c r="N18" s="158"/>
      <c r="O18" s="158">
        <v>12925912786</v>
      </c>
      <c r="P18" s="158"/>
      <c r="Q18" s="144">
        <v>443488892</v>
      </c>
    </row>
    <row r="19" spans="1:20" ht="30" customHeight="1">
      <c r="A19" s="4" t="s">
        <v>259</v>
      </c>
      <c r="B19"/>
      <c r="C19" s="158">
        <v>925452</v>
      </c>
      <c r="D19" s="168"/>
      <c r="E19" s="158">
        <v>25997486103</v>
      </c>
      <c r="F19" s="158"/>
      <c r="G19" s="158">
        <v>25596233694</v>
      </c>
      <c r="H19" s="158"/>
      <c r="I19" s="158">
        <v>401252409</v>
      </c>
      <c r="J19" s="158"/>
      <c r="K19" s="158">
        <v>1040527</v>
      </c>
      <c r="L19" s="168"/>
      <c r="M19" s="158">
        <v>28872174567</v>
      </c>
      <c r="N19" s="158"/>
      <c r="O19" s="158">
        <v>28391987407</v>
      </c>
      <c r="P19" s="158"/>
      <c r="Q19" s="144">
        <v>480187160</v>
      </c>
    </row>
    <row r="20" spans="1:20" ht="30" customHeight="1">
      <c r="A20" s="4" t="s">
        <v>297</v>
      </c>
      <c r="B20"/>
      <c r="C20" s="158">
        <v>4029453</v>
      </c>
      <c r="D20" s="168"/>
      <c r="E20" s="158">
        <v>50847132459</v>
      </c>
      <c r="F20" s="158"/>
      <c r="G20" s="158">
        <v>46963414239</v>
      </c>
      <c r="H20" s="158"/>
      <c r="I20" s="158">
        <v>3883718220</v>
      </c>
      <c r="J20" s="158"/>
      <c r="K20" s="158">
        <v>4029453</v>
      </c>
      <c r="L20" s="168"/>
      <c r="M20" s="158">
        <v>50847132459</v>
      </c>
      <c r="N20" s="158"/>
      <c r="O20" s="158">
        <v>46963414239</v>
      </c>
      <c r="P20" s="158"/>
      <c r="Q20" s="144">
        <v>3883718220</v>
      </c>
    </row>
    <row r="21" spans="1:20" ht="30" customHeight="1">
      <c r="A21" s="4" t="s">
        <v>252</v>
      </c>
      <c r="B21"/>
      <c r="C21" s="158">
        <v>377200</v>
      </c>
      <c r="D21" s="168"/>
      <c r="E21" s="158">
        <v>9679912822</v>
      </c>
      <c r="F21" s="158"/>
      <c r="G21" s="158">
        <v>9383086479</v>
      </c>
      <c r="H21" s="158"/>
      <c r="I21" s="158">
        <v>296826343</v>
      </c>
      <c r="J21" s="158"/>
      <c r="K21" s="158">
        <v>763786</v>
      </c>
      <c r="L21" s="168"/>
      <c r="M21" s="158">
        <v>18536852618</v>
      </c>
      <c r="N21" s="158"/>
      <c r="O21" s="158">
        <v>17700213186</v>
      </c>
      <c r="P21" s="158"/>
      <c r="Q21" s="144">
        <v>836639432</v>
      </c>
    </row>
    <row r="22" spans="1:20" ht="30" customHeight="1">
      <c r="A22" s="4" t="s">
        <v>225</v>
      </c>
      <c r="B22"/>
      <c r="C22" s="158">
        <v>1</v>
      </c>
      <c r="D22" s="168"/>
      <c r="E22" s="158">
        <v>1</v>
      </c>
      <c r="F22" s="158"/>
      <c r="G22" s="158">
        <v>5174</v>
      </c>
      <c r="H22" s="158"/>
      <c r="I22" s="158">
        <v>-5173</v>
      </c>
      <c r="J22" s="158"/>
      <c r="K22" s="158">
        <v>435001</v>
      </c>
      <c r="L22" s="168"/>
      <c r="M22" s="158">
        <v>8644847491</v>
      </c>
      <c r="N22" s="158"/>
      <c r="O22" s="158">
        <v>7501787582</v>
      </c>
      <c r="P22" s="158"/>
      <c r="Q22" s="144">
        <v>1143059909</v>
      </c>
    </row>
    <row r="23" spans="1:20" ht="30" customHeight="1">
      <c r="A23" s="4" t="s">
        <v>269</v>
      </c>
      <c r="B23"/>
      <c r="C23" s="158">
        <v>903570</v>
      </c>
      <c r="D23" s="168"/>
      <c r="E23" s="158">
        <v>12188170322</v>
      </c>
      <c r="F23" s="158"/>
      <c r="G23" s="158">
        <v>11871722384</v>
      </c>
      <c r="H23" s="158"/>
      <c r="I23" s="158">
        <v>316447938</v>
      </c>
      <c r="J23" s="158"/>
      <c r="K23" s="158">
        <v>1033221</v>
      </c>
      <c r="L23" s="168"/>
      <c r="M23" s="158">
        <v>13779992500</v>
      </c>
      <c r="N23" s="158"/>
      <c r="O23" s="158">
        <v>13336327632</v>
      </c>
      <c r="P23" s="158"/>
      <c r="Q23" s="144">
        <v>443664868</v>
      </c>
    </row>
    <row r="24" spans="1:20" ht="30" customHeight="1">
      <c r="A24" s="4" t="s">
        <v>251</v>
      </c>
      <c r="B24"/>
      <c r="C24" s="158">
        <v>25353</v>
      </c>
      <c r="D24" s="168"/>
      <c r="E24" s="158">
        <v>26894501461</v>
      </c>
      <c r="F24" s="158"/>
      <c r="G24" s="158">
        <v>26240055636</v>
      </c>
      <c r="H24" s="158"/>
      <c r="I24" s="158">
        <v>654445825</v>
      </c>
      <c r="J24" s="158"/>
      <c r="K24" s="158">
        <v>28450</v>
      </c>
      <c r="L24" s="168"/>
      <c r="M24" s="158">
        <v>29824645049</v>
      </c>
      <c r="N24" s="158"/>
      <c r="O24" s="158">
        <v>29060210764</v>
      </c>
      <c r="P24" s="158"/>
      <c r="Q24" s="144">
        <v>764434285</v>
      </c>
    </row>
    <row r="25" spans="1:20" ht="30" customHeight="1">
      <c r="A25" s="4" t="s">
        <v>268</v>
      </c>
      <c r="B25"/>
      <c r="C25" s="158">
        <v>136654</v>
      </c>
      <c r="D25" s="168"/>
      <c r="E25" s="158">
        <v>135441337308</v>
      </c>
      <c r="F25" s="158"/>
      <c r="G25" s="158">
        <v>129067355802</v>
      </c>
      <c r="H25" s="158"/>
      <c r="I25" s="158">
        <v>6373981506</v>
      </c>
      <c r="J25" s="158"/>
      <c r="K25" s="158">
        <v>232617</v>
      </c>
      <c r="L25" s="168"/>
      <c r="M25" s="158">
        <v>211021255897</v>
      </c>
      <c r="N25" s="158"/>
      <c r="O25" s="158">
        <v>199296192381</v>
      </c>
      <c r="P25" s="158"/>
      <c r="Q25" s="144">
        <v>11725063516</v>
      </c>
    </row>
    <row r="26" spans="1:20" ht="30" customHeight="1">
      <c r="A26" s="4" t="s">
        <v>167</v>
      </c>
      <c r="B26"/>
      <c r="C26" s="158">
        <v>168562</v>
      </c>
      <c r="D26" s="168"/>
      <c r="E26" s="158">
        <v>11848662510</v>
      </c>
      <c r="F26" s="158"/>
      <c r="G26" s="158">
        <v>8323070933</v>
      </c>
      <c r="H26" s="158"/>
      <c r="I26" s="158">
        <v>3525591577</v>
      </c>
      <c r="J26" s="158"/>
      <c r="K26" s="158">
        <v>246150</v>
      </c>
      <c r="L26" s="168"/>
      <c r="M26" s="158">
        <v>16742974405</v>
      </c>
      <c r="N26" s="158"/>
      <c r="O26" s="158">
        <v>12140619646</v>
      </c>
      <c r="P26" s="158"/>
      <c r="Q26" s="144">
        <v>4602354759</v>
      </c>
    </row>
    <row r="27" spans="1:20" ht="30" customHeight="1">
      <c r="A27" s="4" t="s">
        <v>207</v>
      </c>
      <c r="B27"/>
      <c r="C27" s="158">
        <v>4025840</v>
      </c>
      <c r="D27" s="168"/>
      <c r="E27" s="158">
        <v>80968999578</v>
      </c>
      <c r="F27" s="158"/>
      <c r="G27" s="158">
        <v>67441798199</v>
      </c>
      <c r="H27" s="158"/>
      <c r="I27" s="158">
        <v>13527201379</v>
      </c>
      <c r="J27" s="158"/>
      <c r="K27" s="158">
        <v>4027533</v>
      </c>
      <c r="L27" s="168"/>
      <c r="M27" s="158">
        <v>80996201295</v>
      </c>
      <c r="N27" s="158"/>
      <c r="O27" s="158">
        <v>67469092881</v>
      </c>
      <c r="P27" s="158"/>
      <c r="Q27" s="144">
        <v>13527108414</v>
      </c>
    </row>
    <row r="28" spans="1:20" ht="30" customHeight="1">
      <c r="A28" s="4" t="s">
        <v>191</v>
      </c>
      <c r="B28"/>
      <c r="C28" s="158">
        <v>8856688</v>
      </c>
      <c r="D28" s="168"/>
      <c r="E28" s="158">
        <v>450678728116</v>
      </c>
      <c r="F28" s="158"/>
      <c r="G28" s="158">
        <v>320914973329</v>
      </c>
      <c r="H28" s="158"/>
      <c r="I28" s="158">
        <v>129763754787</v>
      </c>
      <c r="J28" s="158"/>
      <c r="K28" s="158">
        <v>9163545</v>
      </c>
      <c r="L28" s="168"/>
      <c r="M28" s="158">
        <v>464781220966</v>
      </c>
      <c r="N28" s="158"/>
      <c r="O28" s="158">
        <v>332033690166</v>
      </c>
      <c r="P28" s="158"/>
      <c r="Q28" s="144">
        <v>132747530800</v>
      </c>
      <c r="T28" s="95"/>
    </row>
    <row r="29" spans="1:20" ht="30" customHeight="1">
      <c r="A29" s="4" t="s">
        <v>248</v>
      </c>
      <c r="B29"/>
      <c r="C29" s="158">
        <v>3324068</v>
      </c>
      <c r="D29" s="168"/>
      <c r="E29" s="158">
        <v>70201408605</v>
      </c>
      <c r="F29" s="158"/>
      <c r="G29" s="158">
        <v>67460987763</v>
      </c>
      <c r="H29" s="158"/>
      <c r="I29" s="158">
        <v>2740420842</v>
      </c>
      <c r="J29" s="158"/>
      <c r="K29" s="158">
        <v>3695988</v>
      </c>
      <c r="L29" s="168"/>
      <c r="M29" s="158">
        <v>76791548770</v>
      </c>
      <c r="N29" s="158"/>
      <c r="O29" s="158">
        <v>74032738951</v>
      </c>
      <c r="P29" s="158"/>
      <c r="Q29" s="144">
        <v>2758809819</v>
      </c>
      <c r="T29" s="95"/>
    </row>
    <row r="30" spans="1:20" ht="30" customHeight="1">
      <c r="A30" s="4" t="s">
        <v>243</v>
      </c>
      <c r="B30"/>
      <c r="C30" s="158">
        <v>37599</v>
      </c>
      <c r="D30" s="168"/>
      <c r="E30" s="158">
        <v>6654244591</v>
      </c>
      <c r="F30" s="158"/>
      <c r="G30" s="158">
        <v>6536622733</v>
      </c>
      <c r="H30" s="158"/>
      <c r="I30" s="158">
        <v>117621858</v>
      </c>
      <c r="J30" s="158"/>
      <c r="K30" s="158">
        <v>53875</v>
      </c>
      <c r="L30" s="168"/>
      <c r="M30" s="158">
        <v>9164964567</v>
      </c>
      <c r="N30" s="158"/>
      <c r="O30" s="158">
        <v>8955574507</v>
      </c>
      <c r="P30" s="158"/>
      <c r="Q30" s="144">
        <v>209390060</v>
      </c>
      <c r="T30" s="95"/>
    </row>
    <row r="31" spans="1:20" ht="30" customHeight="1">
      <c r="A31" s="4" t="s">
        <v>258</v>
      </c>
      <c r="B31"/>
      <c r="C31" s="158">
        <v>162536</v>
      </c>
      <c r="D31" s="168"/>
      <c r="E31" s="158">
        <v>7158814740</v>
      </c>
      <c r="F31" s="158"/>
      <c r="G31" s="158">
        <v>6710239353</v>
      </c>
      <c r="H31" s="158"/>
      <c r="I31" s="144">
        <v>448575387</v>
      </c>
      <c r="J31" s="158"/>
      <c r="K31" s="158">
        <v>238365</v>
      </c>
      <c r="L31" s="168"/>
      <c r="M31" s="158">
        <v>9917984515</v>
      </c>
      <c r="N31" s="158"/>
      <c r="O31" s="158">
        <v>9427019755</v>
      </c>
      <c r="P31" s="158"/>
      <c r="Q31" s="144">
        <v>490964760</v>
      </c>
      <c r="T31" s="95"/>
    </row>
    <row r="32" spans="1:20" ht="30" customHeight="1">
      <c r="A32" s="4" t="s">
        <v>223</v>
      </c>
      <c r="B32"/>
      <c r="C32" s="158">
        <v>461856</v>
      </c>
      <c r="D32" s="168"/>
      <c r="E32" s="158">
        <v>9403422249</v>
      </c>
      <c r="F32" s="158"/>
      <c r="G32" s="158">
        <v>8599038181</v>
      </c>
      <c r="H32" s="158"/>
      <c r="I32" s="158">
        <v>804384068</v>
      </c>
      <c r="J32" s="158"/>
      <c r="K32" s="158">
        <v>799853</v>
      </c>
      <c r="L32" s="158"/>
      <c r="M32" s="158">
        <v>15237361979</v>
      </c>
      <c r="N32" s="158"/>
      <c r="O32" s="158">
        <v>14891474572</v>
      </c>
      <c r="P32" s="158"/>
      <c r="Q32" s="144">
        <v>345887407</v>
      </c>
    </row>
    <row r="33" spans="1:17" ht="30" customHeight="1">
      <c r="A33" s="4" t="s">
        <v>189</v>
      </c>
      <c r="B33"/>
      <c r="C33" s="158">
        <v>143957</v>
      </c>
      <c r="D33" s="168"/>
      <c r="E33" s="158">
        <v>30707567320</v>
      </c>
      <c r="F33" s="158"/>
      <c r="G33" s="158">
        <v>30460563784</v>
      </c>
      <c r="H33" s="158"/>
      <c r="I33" s="144">
        <v>247003536</v>
      </c>
      <c r="J33" s="158"/>
      <c r="K33" s="158">
        <v>182720</v>
      </c>
      <c r="L33" s="158"/>
      <c r="M33" s="158">
        <v>37768012609</v>
      </c>
      <c r="N33" s="158"/>
      <c r="O33" s="158">
        <v>36506918554</v>
      </c>
      <c r="P33" s="158"/>
      <c r="Q33" s="144">
        <v>1261094055</v>
      </c>
    </row>
    <row r="34" spans="1:17" ht="30" customHeight="1">
      <c r="A34" s="4" t="s">
        <v>188</v>
      </c>
      <c r="B34"/>
      <c r="C34" s="158">
        <v>331201</v>
      </c>
      <c r="D34" s="168"/>
      <c r="E34" s="158">
        <v>55332312724</v>
      </c>
      <c r="F34" s="158"/>
      <c r="G34" s="158">
        <v>49043601736</v>
      </c>
      <c r="H34" s="158"/>
      <c r="I34" s="158">
        <v>6288710988</v>
      </c>
      <c r="J34" s="158"/>
      <c r="K34" s="158">
        <v>387107</v>
      </c>
      <c r="L34" s="158"/>
      <c r="M34" s="158">
        <v>62888170556</v>
      </c>
      <c r="N34" s="158"/>
      <c r="O34" s="158">
        <v>57016790689</v>
      </c>
      <c r="P34" s="158"/>
      <c r="Q34" s="144">
        <v>5871379867</v>
      </c>
    </row>
    <row r="35" spans="1:17" ht="30" customHeight="1">
      <c r="A35" s="4" t="s">
        <v>249</v>
      </c>
      <c r="B35"/>
      <c r="C35" s="158">
        <v>186415</v>
      </c>
      <c r="D35" s="168"/>
      <c r="E35" s="158">
        <v>7644777353</v>
      </c>
      <c r="F35" s="158"/>
      <c r="G35" s="158">
        <v>7301564794</v>
      </c>
      <c r="H35" s="158"/>
      <c r="I35" s="158">
        <v>343212559</v>
      </c>
      <c r="J35" s="158"/>
      <c r="K35" s="158">
        <v>294130</v>
      </c>
      <c r="L35" s="158"/>
      <c r="M35" s="158">
        <v>11347206726</v>
      </c>
      <c r="N35" s="158"/>
      <c r="O35" s="158">
        <v>10899297312</v>
      </c>
      <c r="P35" s="158"/>
      <c r="Q35" s="144">
        <v>447909414</v>
      </c>
    </row>
    <row r="36" spans="1:17" ht="30" customHeight="1">
      <c r="A36" s="4" t="s">
        <v>221</v>
      </c>
      <c r="B36"/>
      <c r="C36" s="158">
        <v>4875196</v>
      </c>
      <c r="D36" s="168"/>
      <c r="E36" s="158">
        <v>214688816330</v>
      </c>
      <c r="F36" s="158"/>
      <c r="G36" s="158">
        <v>198841601159</v>
      </c>
      <c r="H36" s="158"/>
      <c r="I36" s="158">
        <v>15847215171</v>
      </c>
      <c r="J36" s="158"/>
      <c r="K36" s="158">
        <v>5445341</v>
      </c>
      <c r="L36" s="158"/>
      <c r="M36" s="158">
        <v>235081406320</v>
      </c>
      <c r="N36" s="158"/>
      <c r="O36" s="158">
        <v>222132666968</v>
      </c>
      <c r="P36" s="158"/>
      <c r="Q36" s="144">
        <v>12948739352</v>
      </c>
    </row>
    <row r="37" spans="1:17" ht="30" customHeight="1">
      <c r="A37" s="4" t="s">
        <v>256</v>
      </c>
      <c r="B37"/>
      <c r="C37" s="158">
        <v>129237</v>
      </c>
      <c r="D37" s="168"/>
      <c r="E37" s="158">
        <v>10929922414</v>
      </c>
      <c r="F37" s="158"/>
      <c r="G37" s="158">
        <v>10680977790</v>
      </c>
      <c r="H37" s="158"/>
      <c r="I37" s="158">
        <v>248944624</v>
      </c>
      <c r="J37" s="158"/>
      <c r="K37" s="158">
        <v>174686</v>
      </c>
      <c r="L37" s="158"/>
      <c r="M37" s="158">
        <v>14047826295</v>
      </c>
      <c r="N37" s="158"/>
      <c r="O37" s="158">
        <v>13812585697</v>
      </c>
      <c r="P37" s="158"/>
      <c r="Q37" s="144">
        <v>235240598</v>
      </c>
    </row>
    <row r="38" spans="1:17" ht="30" customHeight="1">
      <c r="A38" s="4" t="s">
        <v>222</v>
      </c>
      <c r="B38"/>
      <c r="C38" s="158">
        <v>8</v>
      </c>
      <c r="D38" s="168"/>
      <c r="E38" s="158">
        <v>5245141</v>
      </c>
      <c r="F38" s="158"/>
      <c r="G38" s="158">
        <v>5062563</v>
      </c>
      <c r="H38" s="158"/>
      <c r="I38" s="144">
        <v>182578</v>
      </c>
      <c r="J38" s="158"/>
      <c r="K38" s="158">
        <v>150090</v>
      </c>
      <c r="L38" s="158"/>
      <c r="M38" s="158">
        <v>66458952153</v>
      </c>
      <c r="N38" s="158"/>
      <c r="O38" s="158">
        <v>84951069980</v>
      </c>
      <c r="P38" s="158"/>
      <c r="Q38" s="144">
        <v>-18492117827</v>
      </c>
    </row>
    <row r="39" spans="1:17" ht="30" customHeight="1">
      <c r="A39" s="4" t="s">
        <v>170</v>
      </c>
      <c r="B39"/>
      <c r="C39" s="158">
        <v>7463093</v>
      </c>
      <c r="D39" s="168"/>
      <c r="E39" s="158">
        <v>148369469593</v>
      </c>
      <c r="F39" s="158"/>
      <c r="G39" s="158">
        <v>145496842596</v>
      </c>
      <c r="H39" s="158"/>
      <c r="I39" s="144">
        <v>2872626997</v>
      </c>
      <c r="J39" s="158"/>
      <c r="K39" s="158">
        <v>12706558</v>
      </c>
      <c r="L39" s="158"/>
      <c r="M39" s="158">
        <v>233358766016</v>
      </c>
      <c r="N39" s="158"/>
      <c r="O39" s="158">
        <v>224417578802</v>
      </c>
      <c r="P39" s="158"/>
      <c r="Q39" s="144">
        <v>8941187214</v>
      </c>
    </row>
    <row r="40" spans="1:17" ht="30" customHeight="1">
      <c r="A40" s="4" t="s">
        <v>220</v>
      </c>
      <c r="B40"/>
      <c r="C40" s="158">
        <v>1426240</v>
      </c>
      <c r="D40" s="168"/>
      <c r="E40" s="158">
        <v>180754603342</v>
      </c>
      <c r="F40" s="158"/>
      <c r="G40" s="158">
        <v>168877705968</v>
      </c>
      <c r="H40" s="158"/>
      <c r="I40" s="144">
        <v>11876897374</v>
      </c>
      <c r="J40" s="158"/>
      <c r="K40" s="158">
        <v>1680863</v>
      </c>
      <c r="L40" s="158"/>
      <c r="M40" s="158">
        <v>206271534734</v>
      </c>
      <c r="N40" s="158"/>
      <c r="O40" s="158">
        <v>199002289557</v>
      </c>
      <c r="P40" s="158"/>
      <c r="Q40" s="144">
        <v>7269245177</v>
      </c>
    </row>
    <row r="41" spans="1:17" ht="30" customHeight="1">
      <c r="A41" s="4" t="s">
        <v>250</v>
      </c>
      <c r="B41"/>
      <c r="C41" s="158">
        <v>24370</v>
      </c>
      <c r="D41" s="168"/>
      <c r="E41" s="158">
        <v>38919313697</v>
      </c>
      <c r="F41" s="158"/>
      <c r="G41" s="158">
        <v>38422492473</v>
      </c>
      <c r="H41" s="158"/>
      <c r="I41" s="158">
        <v>496821224</v>
      </c>
      <c r="J41" s="158"/>
      <c r="K41" s="158">
        <v>27479</v>
      </c>
      <c r="L41" s="158"/>
      <c r="M41" s="158">
        <v>43109547397</v>
      </c>
      <c r="N41" s="158"/>
      <c r="O41" s="158">
        <v>42503185018</v>
      </c>
      <c r="P41" s="158"/>
      <c r="Q41" s="144">
        <v>606362379</v>
      </c>
    </row>
    <row r="42" spans="1:17" ht="30" customHeight="1">
      <c r="A42" s="4" t="s">
        <v>208</v>
      </c>
      <c r="B42"/>
      <c r="C42" s="158">
        <v>0</v>
      </c>
      <c r="D42" s="168"/>
      <c r="E42" s="158">
        <v>0</v>
      </c>
      <c r="F42" s="158"/>
      <c r="G42" s="158">
        <v>0</v>
      </c>
      <c r="H42" s="158"/>
      <c r="I42" s="144">
        <v>0</v>
      </c>
      <c r="J42" s="158"/>
      <c r="K42" s="158">
        <v>7953294</v>
      </c>
      <c r="L42" s="158"/>
      <c r="M42" s="158">
        <v>111221564810</v>
      </c>
      <c r="N42" s="158"/>
      <c r="O42" s="158">
        <v>92371627739</v>
      </c>
      <c r="P42" s="158"/>
      <c r="Q42" s="144">
        <v>18849937071</v>
      </c>
    </row>
    <row r="43" spans="1:17" ht="30" customHeight="1">
      <c r="A43" s="4" t="s">
        <v>262</v>
      </c>
      <c r="B43"/>
      <c r="C43" s="158">
        <v>0</v>
      </c>
      <c r="D43" s="168"/>
      <c r="E43" s="158">
        <v>0</v>
      </c>
      <c r="F43" s="158"/>
      <c r="G43" s="158">
        <v>0</v>
      </c>
      <c r="H43" s="158"/>
      <c r="I43" s="144">
        <v>0</v>
      </c>
      <c r="J43" s="158"/>
      <c r="K43" s="158">
        <v>4910608</v>
      </c>
      <c r="L43" s="158"/>
      <c r="M43" s="158">
        <v>122482840040</v>
      </c>
      <c r="N43" s="158"/>
      <c r="O43" s="158">
        <v>111704350116</v>
      </c>
      <c r="P43" s="158"/>
      <c r="Q43" s="144">
        <v>10778489924</v>
      </c>
    </row>
    <row r="44" spans="1:17" ht="30" customHeight="1">
      <c r="A44" s="4" t="s">
        <v>178</v>
      </c>
      <c r="B44"/>
      <c r="C44" s="158">
        <v>0</v>
      </c>
      <c r="D44" s="168"/>
      <c r="E44" s="158">
        <v>0</v>
      </c>
      <c r="F44" s="158"/>
      <c r="G44" s="158">
        <v>0</v>
      </c>
      <c r="H44" s="158"/>
      <c r="I44" s="144">
        <v>0</v>
      </c>
      <c r="J44" s="158"/>
      <c r="K44" s="158">
        <v>83555</v>
      </c>
      <c r="L44" s="158"/>
      <c r="M44" s="158">
        <v>1243940055</v>
      </c>
      <c r="N44" s="158"/>
      <c r="O44" s="158">
        <v>903410029</v>
      </c>
      <c r="P44" s="158"/>
      <c r="Q44" s="144">
        <v>340530026</v>
      </c>
    </row>
    <row r="45" spans="1:17" ht="30" customHeight="1">
      <c r="A45" s="4" t="s">
        <v>195</v>
      </c>
      <c r="B45"/>
      <c r="C45" s="158">
        <v>0</v>
      </c>
      <c r="D45" s="168"/>
      <c r="E45" s="158">
        <v>0</v>
      </c>
      <c r="F45" s="158"/>
      <c r="G45" s="158">
        <v>0</v>
      </c>
      <c r="H45" s="158"/>
      <c r="I45" s="158">
        <v>0</v>
      </c>
      <c r="J45" s="158"/>
      <c r="K45" s="158">
        <v>837501</v>
      </c>
      <c r="L45" s="158"/>
      <c r="M45" s="158">
        <v>4089459495</v>
      </c>
      <c r="N45" s="158"/>
      <c r="O45" s="158">
        <v>3697239645</v>
      </c>
      <c r="P45" s="158"/>
      <c r="Q45" s="144">
        <v>392219850</v>
      </c>
    </row>
    <row r="46" spans="1:17" ht="30" customHeight="1">
      <c r="A46" s="4" t="s">
        <v>180</v>
      </c>
      <c r="B46"/>
      <c r="C46" s="158">
        <v>0</v>
      </c>
      <c r="D46" s="168"/>
      <c r="E46" s="158">
        <v>0</v>
      </c>
      <c r="F46" s="158"/>
      <c r="G46" s="158">
        <v>0</v>
      </c>
      <c r="H46" s="158"/>
      <c r="I46" s="144">
        <v>0</v>
      </c>
      <c r="J46" s="158"/>
      <c r="K46" s="158">
        <v>1228500</v>
      </c>
      <c r="L46" s="158"/>
      <c r="M46" s="158">
        <v>8384729618</v>
      </c>
      <c r="N46" s="158"/>
      <c r="O46" s="158">
        <v>11580535102</v>
      </c>
      <c r="P46" s="158"/>
      <c r="Q46" s="144">
        <v>-3195805484</v>
      </c>
    </row>
    <row r="47" spans="1:17" ht="30" customHeight="1">
      <c r="A47" s="4" t="s">
        <v>179</v>
      </c>
      <c r="B47"/>
      <c r="C47" s="158">
        <v>0</v>
      </c>
      <c r="D47" s="168"/>
      <c r="E47" s="158">
        <v>0</v>
      </c>
      <c r="F47" s="158"/>
      <c r="G47" s="158">
        <v>0</v>
      </c>
      <c r="H47" s="158"/>
      <c r="I47" s="144">
        <v>0</v>
      </c>
      <c r="J47" s="158"/>
      <c r="K47" s="158">
        <v>1475169</v>
      </c>
      <c r="L47" s="158"/>
      <c r="M47" s="158">
        <v>18981408821</v>
      </c>
      <c r="N47" s="158"/>
      <c r="O47" s="158">
        <v>10697910937</v>
      </c>
      <c r="P47" s="158"/>
      <c r="Q47" s="144">
        <v>8283497884</v>
      </c>
    </row>
    <row r="48" spans="1:17" ht="30" customHeight="1">
      <c r="A48" s="4" t="s">
        <v>193</v>
      </c>
      <c r="B48"/>
      <c r="C48" s="158">
        <v>0</v>
      </c>
      <c r="D48" s="168"/>
      <c r="E48" s="158">
        <v>0</v>
      </c>
      <c r="F48" s="158"/>
      <c r="G48" s="158">
        <v>0</v>
      </c>
      <c r="H48" s="158"/>
      <c r="I48" s="158">
        <v>0</v>
      </c>
      <c r="J48" s="158"/>
      <c r="K48" s="158">
        <v>1982368</v>
      </c>
      <c r="L48" s="158"/>
      <c r="M48" s="158">
        <v>22518113891</v>
      </c>
      <c r="N48" s="158"/>
      <c r="O48" s="158">
        <v>19263855312</v>
      </c>
      <c r="P48" s="158"/>
      <c r="Q48" s="144">
        <v>3254258579</v>
      </c>
    </row>
    <row r="49" spans="1:17" ht="30" customHeight="1">
      <c r="A49" s="4" t="s">
        <v>194</v>
      </c>
      <c r="B49"/>
      <c r="C49" s="158">
        <v>0</v>
      </c>
      <c r="D49" s="168"/>
      <c r="E49" s="158">
        <v>0</v>
      </c>
      <c r="F49" s="158"/>
      <c r="G49" s="158">
        <v>0</v>
      </c>
      <c r="H49" s="158"/>
      <c r="I49" s="144">
        <v>0</v>
      </c>
      <c r="J49" s="158"/>
      <c r="K49" s="158">
        <v>4556861</v>
      </c>
      <c r="L49" s="158"/>
      <c r="M49" s="158">
        <v>100028442884</v>
      </c>
      <c r="N49" s="158"/>
      <c r="O49" s="158">
        <v>106067050525</v>
      </c>
      <c r="P49" s="158"/>
      <c r="Q49" s="144">
        <v>-6038607641</v>
      </c>
    </row>
    <row r="50" spans="1:17" ht="30" customHeight="1">
      <c r="A50" s="4" t="s">
        <v>190</v>
      </c>
      <c r="B50"/>
      <c r="C50" s="158">
        <v>0</v>
      </c>
      <c r="D50" s="168"/>
      <c r="E50" s="158">
        <v>0</v>
      </c>
      <c r="F50" s="158"/>
      <c r="G50" s="158">
        <v>0</v>
      </c>
      <c r="H50" s="158"/>
      <c r="I50" s="144">
        <v>0</v>
      </c>
      <c r="J50" s="158"/>
      <c r="K50" s="158">
        <v>300000</v>
      </c>
      <c r="L50" s="158"/>
      <c r="M50" s="158">
        <v>9802103191</v>
      </c>
      <c r="N50" s="158"/>
      <c r="O50" s="158">
        <v>9264549404</v>
      </c>
      <c r="P50" s="158"/>
      <c r="Q50" s="144">
        <v>537553787</v>
      </c>
    </row>
    <row r="51" spans="1:17" ht="30" customHeight="1">
      <c r="A51" s="4" t="s">
        <v>292</v>
      </c>
      <c r="B51"/>
      <c r="C51" s="158">
        <v>0</v>
      </c>
      <c r="D51" s="168"/>
      <c r="E51" s="158">
        <v>0</v>
      </c>
      <c r="F51" s="158"/>
      <c r="G51" s="158">
        <v>0</v>
      </c>
      <c r="H51" s="158"/>
      <c r="I51" s="158">
        <v>0</v>
      </c>
      <c r="J51" s="158"/>
      <c r="K51" s="158">
        <v>3500000</v>
      </c>
      <c r="L51" s="158"/>
      <c r="M51" s="158">
        <v>123918355330</v>
      </c>
      <c r="N51" s="158"/>
      <c r="O51" s="158">
        <v>120702420558</v>
      </c>
      <c r="P51" s="158"/>
      <c r="Q51" s="144">
        <v>3215934772</v>
      </c>
    </row>
    <row r="52" spans="1:17" ht="30" customHeight="1">
      <c r="A52" s="4" t="s">
        <v>183</v>
      </c>
      <c r="B52"/>
      <c r="C52" s="158">
        <v>0</v>
      </c>
      <c r="D52" s="168"/>
      <c r="E52" s="158">
        <v>0</v>
      </c>
      <c r="F52" s="158"/>
      <c r="G52" s="158">
        <v>0</v>
      </c>
      <c r="H52" s="158"/>
      <c r="I52" s="144">
        <v>0</v>
      </c>
      <c r="J52" s="158"/>
      <c r="K52" s="158">
        <v>10759</v>
      </c>
      <c r="L52" s="158"/>
      <c r="M52" s="158">
        <v>6396511158</v>
      </c>
      <c r="N52" s="158"/>
      <c r="O52" s="158">
        <v>6332960039</v>
      </c>
      <c r="P52" s="158"/>
      <c r="Q52" s="144">
        <v>63551119</v>
      </c>
    </row>
    <row r="53" spans="1:17" ht="30" customHeight="1">
      <c r="A53" s="4" t="s">
        <v>151</v>
      </c>
      <c r="B53"/>
      <c r="C53" s="158">
        <v>0</v>
      </c>
      <c r="D53" s="168"/>
      <c r="E53" s="158">
        <v>0</v>
      </c>
      <c r="F53" s="158"/>
      <c r="G53" s="158">
        <v>0</v>
      </c>
      <c r="H53" s="158"/>
      <c r="I53" s="144">
        <v>0</v>
      </c>
      <c r="J53" s="158"/>
      <c r="K53" s="158">
        <v>247264</v>
      </c>
      <c r="L53" s="158"/>
      <c r="M53" s="158">
        <v>195385782874</v>
      </c>
      <c r="N53" s="158"/>
      <c r="O53" s="158">
        <v>198269785086</v>
      </c>
      <c r="P53" s="158"/>
      <c r="Q53" s="144">
        <v>-2884002212</v>
      </c>
    </row>
    <row r="54" spans="1:17" ht="30" customHeight="1">
      <c r="A54" s="4" t="s">
        <v>196</v>
      </c>
      <c r="B54"/>
      <c r="C54" s="158">
        <v>0</v>
      </c>
      <c r="D54" s="168"/>
      <c r="E54" s="158">
        <v>0</v>
      </c>
      <c r="F54" s="158"/>
      <c r="G54" s="158">
        <v>0</v>
      </c>
      <c r="H54" s="158"/>
      <c r="I54" s="158">
        <v>0</v>
      </c>
      <c r="J54" s="158"/>
      <c r="K54" s="158">
        <v>615000</v>
      </c>
      <c r="L54" s="158"/>
      <c r="M54" s="158">
        <v>488582100000</v>
      </c>
      <c r="N54" s="158"/>
      <c r="O54" s="158">
        <v>491732475000</v>
      </c>
      <c r="P54" s="158"/>
      <c r="Q54" s="144">
        <v>-3150375000</v>
      </c>
    </row>
    <row r="55" spans="1:17" ht="30" customHeight="1">
      <c r="A55" s="4" t="s">
        <v>209</v>
      </c>
      <c r="B55"/>
      <c r="C55" s="158">
        <v>0</v>
      </c>
      <c r="D55" s="168"/>
      <c r="E55" s="158">
        <v>0</v>
      </c>
      <c r="F55" s="158"/>
      <c r="G55" s="158">
        <v>0</v>
      </c>
      <c r="H55" s="158"/>
      <c r="I55" s="158">
        <v>0</v>
      </c>
      <c r="J55" s="158"/>
      <c r="K55" s="158">
        <v>50000</v>
      </c>
      <c r="L55" s="158"/>
      <c r="M55" s="158">
        <v>21621172731</v>
      </c>
      <c r="N55" s="158"/>
      <c r="O55" s="158">
        <v>20936377968</v>
      </c>
      <c r="P55" s="158"/>
      <c r="Q55" s="144">
        <v>684794763</v>
      </c>
    </row>
    <row r="56" spans="1:17" ht="30" customHeight="1">
      <c r="A56" s="4" t="s">
        <v>173</v>
      </c>
      <c r="B56"/>
      <c r="C56" s="158">
        <v>0</v>
      </c>
      <c r="D56" s="168"/>
      <c r="E56" s="158">
        <v>0</v>
      </c>
      <c r="F56" s="158"/>
      <c r="G56" s="158">
        <v>0</v>
      </c>
      <c r="H56" s="158"/>
      <c r="I56" s="144">
        <v>0</v>
      </c>
      <c r="J56" s="158"/>
      <c r="K56" s="158">
        <v>300000</v>
      </c>
      <c r="L56" s="158"/>
      <c r="M56" s="158">
        <v>299853705000</v>
      </c>
      <c r="N56" s="158"/>
      <c r="O56" s="158">
        <v>300153450000</v>
      </c>
      <c r="P56" s="158"/>
      <c r="Q56" s="144">
        <v>-299745000</v>
      </c>
    </row>
    <row r="57" spans="1:17" ht="30" customHeight="1">
      <c r="A57" s="4" t="s">
        <v>210</v>
      </c>
      <c r="B57"/>
      <c r="C57" s="158">
        <v>0</v>
      </c>
      <c r="D57" s="168"/>
      <c r="E57" s="158">
        <v>0</v>
      </c>
      <c r="F57" s="158"/>
      <c r="G57" s="158">
        <v>0</v>
      </c>
      <c r="H57" s="158"/>
      <c r="I57" s="144">
        <v>0</v>
      </c>
      <c r="J57" s="158"/>
      <c r="K57" s="158">
        <v>34388</v>
      </c>
      <c r="L57" s="158"/>
      <c r="M57" s="158">
        <v>34384145936</v>
      </c>
      <c r="N57" s="158"/>
      <c r="O57" s="158">
        <v>33320823069</v>
      </c>
      <c r="P57" s="158"/>
      <c r="Q57" s="144">
        <v>1063322867</v>
      </c>
    </row>
    <row r="58" spans="1:17" ht="30" customHeight="1">
      <c r="A58" s="4" t="s">
        <v>211</v>
      </c>
      <c r="B58"/>
      <c r="C58" s="158">
        <v>0</v>
      </c>
      <c r="D58" s="168"/>
      <c r="E58" s="158">
        <v>0</v>
      </c>
      <c r="F58" s="158"/>
      <c r="G58" s="158">
        <v>0</v>
      </c>
      <c r="H58" s="158"/>
      <c r="I58" s="158">
        <v>0</v>
      </c>
      <c r="J58" s="158"/>
      <c r="K58" s="158">
        <v>1636</v>
      </c>
      <c r="L58" s="158"/>
      <c r="M58" s="158">
        <v>1360515224</v>
      </c>
      <c r="N58" s="158"/>
      <c r="O58" s="158">
        <v>1309528026</v>
      </c>
      <c r="P58" s="158"/>
      <c r="Q58" s="144">
        <v>50987198</v>
      </c>
    </row>
    <row r="59" spans="1:17" ht="30" customHeight="1">
      <c r="A59" s="4" t="s">
        <v>213</v>
      </c>
      <c r="B59"/>
      <c r="C59" s="158">
        <v>0</v>
      </c>
      <c r="D59" s="168"/>
      <c r="E59" s="158">
        <v>0</v>
      </c>
      <c r="F59" s="158"/>
      <c r="G59" s="158">
        <v>0</v>
      </c>
      <c r="H59" s="158"/>
      <c r="I59" s="158">
        <v>0</v>
      </c>
      <c r="J59" s="158"/>
      <c r="K59" s="158">
        <v>12284</v>
      </c>
      <c r="L59" s="158"/>
      <c r="M59" s="158">
        <v>11381198950</v>
      </c>
      <c r="N59" s="158"/>
      <c r="O59" s="158">
        <v>10325522689</v>
      </c>
      <c r="P59" s="158"/>
      <c r="Q59" s="144">
        <v>1055676261</v>
      </c>
    </row>
    <row r="60" spans="1:17" ht="30" customHeight="1">
      <c r="A60" s="4" t="s">
        <v>45</v>
      </c>
      <c r="B60"/>
      <c r="C60" s="158">
        <v>0</v>
      </c>
      <c r="D60" s="168"/>
      <c r="E60" s="158">
        <v>0</v>
      </c>
      <c r="F60" s="158"/>
      <c r="G60" s="158">
        <v>0</v>
      </c>
      <c r="H60" s="158"/>
      <c r="I60" s="144">
        <v>0</v>
      </c>
      <c r="J60" s="158"/>
      <c r="K60" s="158">
        <v>16695</v>
      </c>
      <c r="L60" s="158"/>
      <c r="M60" s="158">
        <v>15009589328</v>
      </c>
      <c r="N60" s="158"/>
      <c r="O60" s="158">
        <v>12713071919</v>
      </c>
      <c r="P60" s="158"/>
      <c r="Q60" s="144">
        <v>2296517409</v>
      </c>
    </row>
    <row r="61" spans="1:17" ht="30" customHeight="1">
      <c r="A61" s="4" t="s">
        <v>37</v>
      </c>
      <c r="B61"/>
      <c r="C61" s="158">
        <v>0</v>
      </c>
      <c r="D61" s="168"/>
      <c r="E61" s="158">
        <v>0</v>
      </c>
      <c r="F61" s="158"/>
      <c r="G61" s="158">
        <v>0</v>
      </c>
      <c r="H61" s="158"/>
      <c r="I61" s="158">
        <v>0</v>
      </c>
      <c r="J61" s="158"/>
      <c r="K61" s="158">
        <v>210000</v>
      </c>
      <c r="L61" s="158"/>
      <c r="M61" s="158">
        <v>156993088575</v>
      </c>
      <c r="N61" s="158"/>
      <c r="O61" s="158">
        <v>154266072186</v>
      </c>
      <c r="P61" s="158"/>
      <c r="Q61" s="144">
        <v>2727016389</v>
      </c>
    </row>
    <row r="62" spans="1:17" ht="30" customHeight="1">
      <c r="A62" s="4" t="s">
        <v>229</v>
      </c>
      <c r="B62"/>
      <c r="C62" s="158">
        <v>0</v>
      </c>
      <c r="D62" s="168"/>
      <c r="E62" s="158">
        <v>0</v>
      </c>
      <c r="F62" s="158"/>
      <c r="G62" s="158">
        <v>0</v>
      </c>
      <c r="H62" s="158"/>
      <c r="I62" s="158">
        <v>0</v>
      </c>
      <c r="J62" s="158"/>
      <c r="K62" s="158">
        <v>23570</v>
      </c>
      <c r="L62" s="158"/>
      <c r="M62" s="158">
        <v>22402881809</v>
      </c>
      <c r="N62" s="158"/>
      <c r="O62" s="158">
        <v>20684016417</v>
      </c>
      <c r="P62" s="158"/>
      <c r="Q62" s="144">
        <v>1718865392</v>
      </c>
    </row>
    <row r="63" spans="1:17" ht="30" customHeight="1">
      <c r="A63" s="4" t="s">
        <v>214</v>
      </c>
      <c r="B63"/>
      <c r="C63" s="158">
        <v>0</v>
      </c>
      <c r="D63" s="168"/>
      <c r="E63" s="158">
        <v>0</v>
      </c>
      <c r="F63" s="158"/>
      <c r="G63" s="158">
        <v>0</v>
      </c>
      <c r="H63" s="158"/>
      <c r="I63" s="158">
        <v>0</v>
      </c>
      <c r="J63" s="158"/>
      <c r="K63" s="158">
        <v>2619</v>
      </c>
      <c r="L63" s="158"/>
      <c r="M63" s="158">
        <v>2029144858</v>
      </c>
      <c r="N63" s="158"/>
      <c r="O63" s="158">
        <v>2008266808</v>
      </c>
      <c r="P63" s="158"/>
      <c r="Q63" s="144">
        <v>20878050</v>
      </c>
    </row>
    <row r="64" spans="1:17" ht="30" customHeight="1">
      <c r="A64" s="4" t="s">
        <v>138</v>
      </c>
      <c r="B64"/>
      <c r="C64" s="158">
        <v>0</v>
      </c>
      <c r="D64" s="168"/>
      <c r="E64" s="158">
        <v>0</v>
      </c>
      <c r="F64" s="158"/>
      <c r="G64" s="158">
        <v>0</v>
      </c>
      <c r="H64" s="158"/>
      <c r="I64" s="158">
        <v>0</v>
      </c>
      <c r="J64" s="158"/>
      <c r="K64" s="158">
        <v>720000</v>
      </c>
      <c r="L64" s="158"/>
      <c r="M64" s="158">
        <v>623659201281</v>
      </c>
      <c r="N64" s="158"/>
      <c r="O64" s="158">
        <v>622533313354</v>
      </c>
      <c r="P64" s="158"/>
      <c r="Q64" s="144">
        <v>1125887927</v>
      </c>
    </row>
    <row r="65" spans="1:22" ht="30" customHeight="1">
      <c r="A65" s="4" t="s">
        <v>145</v>
      </c>
      <c r="B65"/>
      <c r="C65" s="158">
        <v>0</v>
      </c>
      <c r="D65" s="168"/>
      <c r="E65" s="158">
        <v>0</v>
      </c>
      <c r="F65" s="158"/>
      <c r="G65" s="158">
        <v>0</v>
      </c>
      <c r="H65" s="158"/>
      <c r="I65" s="158">
        <v>0</v>
      </c>
      <c r="J65" s="158"/>
      <c r="K65" s="158">
        <v>235000</v>
      </c>
      <c r="L65" s="158"/>
      <c r="M65" s="158">
        <v>201910271352</v>
      </c>
      <c r="N65" s="158"/>
      <c r="O65" s="158">
        <v>201520363687</v>
      </c>
      <c r="P65" s="158"/>
      <c r="Q65" s="144">
        <v>389907665</v>
      </c>
    </row>
    <row r="66" spans="1:22" ht="30" customHeight="1" thickBot="1">
      <c r="A66" s="11" t="s">
        <v>12</v>
      </c>
      <c r="B66"/>
      <c r="C66" s="150">
        <f>SUM(C7:C65)</f>
        <v>52535417</v>
      </c>
      <c r="D66" s="268"/>
      <c r="E66" s="150">
        <f>SUM(E7:E65)</f>
        <v>2004585169311</v>
      </c>
      <c r="F66" s="268"/>
      <c r="G66" s="150">
        <f>SUM(G7:G65)</f>
        <v>1774071914603</v>
      </c>
      <c r="H66" s="268"/>
      <c r="I66" s="206">
        <f>SUM(I7:I65)</f>
        <v>230513254708</v>
      </c>
      <c r="J66" s="268"/>
      <c r="K66" s="150">
        <f>SUM(K7:K65)</f>
        <v>99023040</v>
      </c>
      <c r="L66" s="268"/>
      <c r="M66" s="150">
        <f>SUM(M7:M65)</f>
        <v>5153412956035</v>
      </c>
      <c r="N66" s="268"/>
      <c r="O66" s="150">
        <f>SUM(O7:O65)</f>
        <v>4887060098705</v>
      </c>
      <c r="P66" s="268"/>
      <c r="Q66" s="206">
        <f>SUM(Q7:Q65)</f>
        <v>266352857330</v>
      </c>
    </row>
    <row r="67" spans="1:22" ht="30" customHeight="1" thickTop="1"/>
    <row r="70" spans="1:22" ht="30" customHeight="1">
      <c r="M70" s="289"/>
      <c r="O70" s="95"/>
    </row>
    <row r="71" spans="1:22" ht="30" customHeight="1">
      <c r="M71" s="289"/>
    </row>
    <row r="72" spans="1:22" ht="30" customHeight="1">
      <c r="M72" s="289"/>
      <c r="O72" s="95"/>
      <c r="V72" s="95"/>
    </row>
    <row r="73" spans="1:22" ht="30" customHeight="1">
      <c r="M73" s="289"/>
      <c r="O73" s="95"/>
      <c r="V73" s="95"/>
    </row>
    <row r="74" spans="1:22" ht="30" customHeight="1">
      <c r="M74" s="289"/>
      <c r="T74" s="95"/>
      <c r="V74" s="95"/>
    </row>
    <row r="75" spans="1:22" ht="30" customHeight="1">
      <c r="M75" s="289"/>
      <c r="O75" s="289"/>
      <c r="T75" s="95"/>
      <c r="V75" s="95"/>
    </row>
    <row r="76" spans="1:22" ht="30" customHeight="1">
      <c r="O76" s="289"/>
      <c r="T76" s="95"/>
      <c r="V76" s="95"/>
    </row>
    <row r="77" spans="1:22" ht="30" customHeight="1">
      <c r="M77" s="95"/>
      <c r="O77" s="289"/>
      <c r="T77" s="288"/>
      <c r="V77" s="95"/>
    </row>
    <row r="78" spans="1:22" ht="30" customHeight="1">
      <c r="M78" s="95"/>
      <c r="O78" s="289"/>
      <c r="V78" s="95"/>
    </row>
    <row r="79" spans="1:22" ht="30" customHeight="1">
      <c r="M79" s="95"/>
    </row>
    <row r="80" spans="1:22" ht="30" customHeight="1">
      <c r="M80" s="289"/>
      <c r="O80" s="95"/>
    </row>
    <row r="81" spans="13:15" ht="30" customHeight="1">
      <c r="M81" s="290"/>
    </row>
    <row r="82" spans="13:15" ht="30" customHeight="1">
      <c r="O82" s="95"/>
    </row>
  </sheetData>
  <mergeCells count="8">
    <mergeCell ref="S6:U6"/>
    <mergeCell ref="A1:Q1"/>
    <mergeCell ref="A2:Q2"/>
    <mergeCell ref="A3:Q3"/>
    <mergeCell ref="A4:Q4"/>
    <mergeCell ref="A5:A6"/>
    <mergeCell ref="C5:I5"/>
    <mergeCell ref="K5:Q5"/>
  </mergeCells>
  <pageMargins left="0.39" right="0.39" top="0.39" bottom="0.39" header="0" footer="0"/>
  <pageSetup paperSize="9" scale="6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 tint="-0.249977111117893"/>
    <pageSetUpPr fitToPage="1"/>
  </sheetPr>
  <dimension ref="A1:Q162"/>
  <sheetViews>
    <sheetView rightToLeft="1" view="pageBreakPreview" zoomScaleNormal="100" zoomScaleSheetLayoutView="100" workbookViewId="0">
      <selection activeCell="M160" sqref="M160"/>
    </sheetView>
  </sheetViews>
  <sheetFormatPr defaultRowHeight="12.75"/>
  <cols>
    <col min="1" max="1" width="57.42578125" bestFit="1" customWidth="1"/>
    <col min="2" max="2" width="0.5703125" customWidth="1"/>
    <col min="3" max="3" width="19.140625" bestFit="1" customWidth="1"/>
    <col min="4" max="4" width="0.85546875" customWidth="1"/>
    <col min="5" max="5" width="17.140625" style="204" bestFit="1" customWidth="1"/>
    <col min="6" max="6" width="1.28515625" customWidth="1"/>
    <col min="7" max="7" width="18.5703125" style="58" bestFit="1" customWidth="1"/>
    <col min="8" max="8" width="1.28515625" customWidth="1"/>
    <col min="9" max="9" width="19" bestFit="1" customWidth="1"/>
    <col min="10" max="10" width="1.28515625" customWidth="1"/>
    <col min="11" max="11" width="17" style="171" bestFit="1" customWidth="1"/>
    <col min="12" max="12" width="1.28515625" customWidth="1"/>
    <col min="13" max="13" width="19.140625" style="58" bestFit="1" customWidth="1"/>
    <col min="14" max="14" width="78.5703125" customWidth="1"/>
    <col min="16" max="17" width="17.28515625" style="34" bestFit="1" customWidth="1"/>
  </cols>
  <sheetData>
    <row r="1" spans="1:17" s="12" customFormat="1" ht="30" customHeight="1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/>
      <c r="O1"/>
      <c r="P1" s="34"/>
      <c r="Q1" s="34"/>
    </row>
    <row r="2" spans="1:17" s="12" customFormat="1" ht="30" customHeight="1">
      <c r="A2" s="349" t="s">
        <v>58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/>
      <c r="O2"/>
      <c r="P2" s="34"/>
      <c r="Q2" s="34"/>
    </row>
    <row r="3" spans="1:17" s="12" customFormat="1" ht="30" customHeight="1">
      <c r="A3" s="349" t="s">
        <v>273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P3" s="97"/>
      <c r="Q3" s="97"/>
    </row>
    <row r="4" spans="1:17" s="13" customFormat="1" ht="30" customHeight="1">
      <c r="A4" s="350" t="s">
        <v>98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12"/>
      <c r="O4" s="12"/>
      <c r="P4" s="97"/>
      <c r="Q4" s="97"/>
    </row>
    <row r="5" spans="1:17" s="12" customFormat="1" ht="25.5" customHeight="1">
      <c r="A5" s="354" t="s">
        <v>59</v>
      </c>
      <c r="C5" s="354" t="s">
        <v>69</v>
      </c>
      <c r="D5" s="354"/>
      <c r="E5" s="354"/>
      <c r="F5" s="354"/>
      <c r="G5" s="354"/>
      <c r="I5" s="354" t="str">
        <f>'درآمد سرمایه گذاری در سهام'!$M$5</f>
        <v>از ابتدای سال مالی تا پایان ماه</v>
      </c>
      <c r="J5" s="354"/>
      <c r="K5" s="354"/>
      <c r="L5" s="354"/>
      <c r="M5" s="354"/>
      <c r="N5" s="127"/>
      <c r="P5" s="97"/>
      <c r="Q5" s="97"/>
    </row>
    <row r="6" spans="1:17" s="12" customFormat="1" ht="24" customHeight="1">
      <c r="A6" s="354"/>
      <c r="C6" s="6" t="s">
        <v>96</v>
      </c>
      <c r="D6" s="26"/>
      <c r="E6" s="200" t="s">
        <v>92</v>
      </c>
      <c r="F6" s="26"/>
      <c r="G6" s="61" t="s">
        <v>97</v>
      </c>
      <c r="I6" s="6" t="s">
        <v>96</v>
      </c>
      <c r="J6" s="26"/>
      <c r="K6" s="172" t="s">
        <v>92</v>
      </c>
      <c r="L6" s="26"/>
      <c r="M6" s="299" t="s">
        <v>97</v>
      </c>
      <c r="N6" s="128"/>
      <c r="O6" s="13"/>
      <c r="P6" s="114"/>
      <c r="Q6" s="114"/>
    </row>
    <row r="7" spans="1:17" s="12" customFormat="1" ht="30" customHeight="1">
      <c r="A7" s="3" t="s">
        <v>298</v>
      </c>
      <c r="B7"/>
      <c r="C7" s="158">
        <v>54338</v>
      </c>
      <c r="D7" s="168"/>
      <c r="E7" s="201">
        <v>0</v>
      </c>
      <c r="F7" s="173"/>
      <c r="G7" s="174">
        <v>54338</v>
      </c>
      <c r="H7" s="173"/>
      <c r="I7" s="158">
        <v>2199877</v>
      </c>
      <c r="J7" s="173"/>
      <c r="K7" s="202">
        <v>0</v>
      </c>
      <c r="L7" s="168"/>
      <c r="M7" s="158">
        <f>I7-K7</f>
        <v>2199877</v>
      </c>
      <c r="N7" s="127"/>
      <c r="P7" s="97"/>
      <c r="Q7" s="97"/>
    </row>
    <row r="8" spans="1:17" s="12" customFormat="1" ht="30" customHeight="1">
      <c r="A8" s="4" t="s">
        <v>299</v>
      </c>
      <c r="B8"/>
      <c r="C8" s="158">
        <v>41272</v>
      </c>
      <c r="D8" s="168"/>
      <c r="E8" s="202">
        <v>0</v>
      </c>
      <c r="F8" s="173"/>
      <c r="G8" s="174">
        <v>41272</v>
      </c>
      <c r="H8" s="173"/>
      <c r="I8" s="158">
        <v>301963</v>
      </c>
      <c r="J8" s="173"/>
      <c r="K8" s="202">
        <v>0</v>
      </c>
      <c r="L8" s="168"/>
      <c r="M8" s="158">
        <f t="shared" ref="M8:M71" si="0">I8-K8</f>
        <v>301963</v>
      </c>
      <c r="N8" s="127"/>
      <c r="P8" s="97"/>
      <c r="Q8" s="97"/>
    </row>
    <row r="9" spans="1:17" s="12" customFormat="1" ht="30" customHeight="1">
      <c r="A9" s="4" t="s">
        <v>300</v>
      </c>
      <c r="B9"/>
      <c r="C9" s="158">
        <v>41447</v>
      </c>
      <c r="D9" s="168"/>
      <c r="E9" s="202">
        <v>0</v>
      </c>
      <c r="F9" s="173"/>
      <c r="G9" s="174">
        <v>41447</v>
      </c>
      <c r="H9" s="173"/>
      <c r="I9" s="158">
        <v>532427065</v>
      </c>
      <c r="J9" s="173"/>
      <c r="K9" s="202">
        <v>0</v>
      </c>
      <c r="L9" s="168"/>
      <c r="M9" s="158">
        <f t="shared" si="0"/>
        <v>532427065</v>
      </c>
      <c r="N9" s="127"/>
      <c r="P9" s="97"/>
      <c r="Q9" s="97"/>
    </row>
    <row r="10" spans="1:17" s="12" customFormat="1" ht="30" customHeight="1">
      <c r="A10" s="4" t="s">
        <v>301</v>
      </c>
      <c r="B10"/>
      <c r="C10" s="158">
        <v>52080</v>
      </c>
      <c r="D10" s="168"/>
      <c r="E10" s="202">
        <v>0</v>
      </c>
      <c r="F10" s="173"/>
      <c r="G10" s="174">
        <v>52080</v>
      </c>
      <c r="H10" s="173"/>
      <c r="I10" s="158">
        <v>396834</v>
      </c>
      <c r="J10" s="173"/>
      <c r="K10" s="202">
        <v>0</v>
      </c>
      <c r="L10" s="168"/>
      <c r="M10" s="158">
        <f t="shared" si="0"/>
        <v>396834</v>
      </c>
      <c r="N10" s="127"/>
      <c r="P10" s="97"/>
      <c r="Q10" s="97"/>
    </row>
    <row r="11" spans="1:17" s="12" customFormat="1" ht="30" customHeight="1">
      <c r="A11" s="4" t="s">
        <v>302</v>
      </c>
      <c r="B11"/>
      <c r="C11" s="158">
        <v>66443</v>
      </c>
      <c r="D11" s="168"/>
      <c r="E11" s="202">
        <v>0</v>
      </c>
      <c r="F11" s="173"/>
      <c r="G11" s="174">
        <v>66443</v>
      </c>
      <c r="H11" s="173"/>
      <c r="I11" s="158">
        <v>561038</v>
      </c>
      <c r="J11" s="173"/>
      <c r="K11" s="202">
        <v>0</v>
      </c>
      <c r="L11" s="168"/>
      <c r="M11" s="158">
        <f t="shared" si="0"/>
        <v>561038</v>
      </c>
      <c r="N11" s="127"/>
      <c r="P11" s="97"/>
      <c r="Q11" s="97"/>
    </row>
    <row r="12" spans="1:17" s="12" customFormat="1" ht="30" customHeight="1">
      <c r="A12" s="4" t="s">
        <v>303</v>
      </c>
      <c r="B12"/>
      <c r="C12" s="158">
        <v>41014</v>
      </c>
      <c r="D12" s="168"/>
      <c r="E12" s="202">
        <v>0</v>
      </c>
      <c r="F12" s="168"/>
      <c r="G12" s="174">
        <v>41014</v>
      </c>
      <c r="H12" s="168"/>
      <c r="I12" s="158">
        <v>325313</v>
      </c>
      <c r="J12" s="168"/>
      <c r="K12" s="202">
        <v>0</v>
      </c>
      <c r="L12" s="168"/>
      <c r="M12" s="158">
        <f t="shared" si="0"/>
        <v>325313</v>
      </c>
      <c r="N12" s="127"/>
      <c r="P12" s="97"/>
      <c r="Q12" s="97"/>
    </row>
    <row r="13" spans="1:17" s="12" customFormat="1" ht="30" customHeight="1">
      <c r="A13" s="4" t="s">
        <v>304</v>
      </c>
      <c r="B13"/>
      <c r="C13" s="158">
        <v>35324</v>
      </c>
      <c r="D13" s="168"/>
      <c r="E13" s="202">
        <v>0</v>
      </c>
      <c r="F13" s="168"/>
      <c r="G13" s="174">
        <v>35324</v>
      </c>
      <c r="H13" s="168"/>
      <c r="I13" s="158">
        <v>321966</v>
      </c>
      <c r="J13" s="168"/>
      <c r="K13" s="202">
        <v>0</v>
      </c>
      <c r="L13" s="168"/>
      <c r="M13" s="158">
        <f t="shared" si="0"/>
        <v>321966</v>
      </c>
      <c r="N13" s="127"/>
      <c r="P13" s="97"/>
      <c r="Q13" s="97"/>
    </row>
    <row r="14" spans="1:17" s="12" customFormat="1" ht="30" customHeight="1">
      <c r="A14" s="4" t="s">
        <v>305</v>
      </c>
      <c r="B14"/>
      <c r="C14" s="158">
        <v>59107</v>
      </c>
      <c r="D14" s="168"/>
      <c r="E14" s="202">
        <v>0</v>
      </c>
      <c r="F14" s="168"/>
      <c r="G14" s="174">
        <v>59107</v>
      </c>
      <c r="H14" s="168"/>
      <c r="I14" s="158">
        <v>455445</v>
      </c>
      <c r="J14" s="168"/>
      <c r="K14" s="202">
        <v>0</v>
      </c>
      <c r="L14" s="168"/>
      <c r="M14" s="158">
        <f t="shared" si="0"/>
        <v>455445</v>
      </c>
      <c r="N14" s="127"/>
      <c r="P14" s="97"/>
      <c r="Q14" s="97"/>
    </row>
    <row r="15" spans="1:17" s="12" customFormat="1" ht="30" customHeight="1">
      <c r="A15" s="4" t="s">
        <v>306</v>
      </c>
      <c r="B15"/>
      <c r="C15" s="158">
        <v>50191</v>
      </c>
      <c r="D15" s="168"/>
      <c r="E15" s="202">
        <v>0</v>
      </c>
      <c r="F15" s="168"/>
      <c r="G15" s="174">
        <v>50191</v>
      </c>
      <c r="H15" s="168"/>
      <c r="I15" s="158">
        <v>388381</v>
      </c>
      <c r="J15" s="174"/>
      <c r="K15" s="202">
        <v>0</v>
      </c>
      <c r="L15" s="168"/>
      <c r="M15" s="158">
        <f t="shared" si="0"/>
        <v>388381</v>
      </c>
      <c r="N15"/>
      <c r="O15"/>
      <c r="P15" s="34"/>
      <c r="Q15" s="34"/>
    </row>
    <row r="16" spans="1:17" s="22" customFormat="1" ht="30" customHeight="1">
      <c r="A16" s="4" t="s">
        <v>307</v>
      </c>
      <c r="B16"/>
      <c r="C16" s="158">
        <v>48628</v>
      </c>
      <c r="D16" s="168"/>
      <c r="E16" s="202">
        <v>0</v>
      </c>
      <c r="F16" s="168"/>
      <c r="G16" s="174">
        <v>48628</v>
      </c>
      <c r="H16" s="168"/>
      <c r="I16" s="158">
        <v>439482</v>
      </c>
      <c r="J16" s="168"/>
      <c r="K16" s="202">
        <v>0</v>
      </c>
      <c r="L16" s="168"/>
      <c r="M16" s="158">
        <f t="shared" si="0"/>
        <v>439482</v>
      </c>
      <c r="N16"/>
      <c r="O16"/>
      <c r="P16" s="34"/>
      <c r="Q16" s="34"/>
    </row>
    <row r="17" spans="1:17" s="22" customFormat="1" ht="30" customHeight="1">
      <c r="A17" s="4" t="s">
        <v>311</v>
      </c>
      <c r="B17"/>
      <c r="C17" s="158">
        <v>0</v>
      </c>
      <c r="D17" s="168"/>
      <c r="E17" s="202">
        <v>0</v>
      </c>
      <c r="F17" s="168"/>
      <c r="G17" s="174">
        <v>0</v>
      </c>
      <c r="H17" s="168"/>
      <c r="I17" s="158">
        <v>22218767090</v>
      </c>
      <c r="J17" s="168"/>
      <c r="K17" s="202">
        <v>0</v>
      </c>
      <c r="L17" s="168"/>
      <c r="M17" s="158">
        <f t="shared" si="0"/>
        <v>22218767090</v>
      </c>
      <c r="N17"/>
      <c r="O17"/>
      <c r="P17" s="34"/>
      <c r="Q17" s="34"/>
    </row>
    <row r="18" spans="1:17" s="22" customFormat="1" ht="30" customHeight="1">
      <c r="A18" s="4" t="s">
        <v>331</v>
      </c>
      <c r="B18"/>
      <c r="C18" s="158">
        <v>0</v>
      </c>
      <c r="D18" s="168"/>
      <c r="E18" s="202">
        <v>0</v>
      </c>
      <c r="F18" s="168"/>
      <c r="G18" s="174">
        <v>0</v>
      </c>
      <c r="H18" s="168"/>
      <c r="I18" s="158">
        <v>10994151832</v>
      </c>
      <c r="J18" s="168"/>
      <c r="K18" s="202">
        <v>0</v>
      </c>
      <c r="L18" s="168"/>
      <c r="M18" s="158">
        <f t="shared" si="0"/>
        <v>10994151832</v>
      </c>
      <c r="N18"/>
      <c r="O18"/>
      <c r="P18" s="34"/>
      <c r="Q18" s="34"/>
    </row>
    <row r="19" spans="1:17" s="22" customFormat="1" ht="30" customHeight="1">
      <c r="A19" s="4" t="s">
        <v>334</v>
      </c>
      <c r="B19"/>
      <c r="C19" s="158">
        <v>0</v>
      </c>
      <c r="D19" s="168"/>
      <c r="E19" s="202">
        <v>0</v>
      </c>
      <c r="F19" s="168"/>
      <c r="G19" s="174">
        <v>0</v>
      </c>
      <c r="H19" s="168"/>
      <c r="I19" s="158">
        <v>166788</v>
      </c>
      <c r="J19" s="168"/>
      <c r="K19" s="202">
        <v>0</v>
      </c>
      <c r="L19" s="168"/>
      <c r="M19" s="158">
        <f t="shared" si="0"/>
        <v>166788</v>
      </c>
      <c r="N19"/>
      <c r="O19"/>
      <c r="P19" s="34"/>
      <c r="Q19" s="34"/>
    </row>
    <row r="20" spans="1:17" s="22" customFormat="1" ht="30" customHeight="1">
      <c r="A20" s="4" t="s">
        <v>331</v>
      </c>
      <c r="B20"/>
      <c r="C20" s="158">
        <v>0</v>
      </c>
      <c r="D20" s="168"/>
      <c r="E20" s="202">
        <v>0</v>
      </c>
      <c r="F20" s="168"/>
      <c r="G20" s="174">
        <v>0</v>
      </c>
      <c r="H20" s="168"/>
      <c r="I20" s="158">
        <v>573424635</v>
      </c>
      <c r="J20" s="168"/>
      <c r="K20" s="202">
        <v>0</v>
      </c>
      <c r="L20" s="168"/>
      <c r="M20" s="158">
        <f t="shared" si="0"/>
        <v>573424635</v>
      </c>
      <c r="N20"/>
      <c r="O20"/>
      <c r="P20" s="34"/>
      <c r="Q20" s="34"/>
    </row>
    <row r="21" spans="1:17" s="22" customFormat="1" ht="30" customHeight="1">
      <c r="A21" s="4" t="s">
        <v>330</v>
      </c>
      <c r="B21"/>
      <c r="C21" s="158">
        <v>0</v>
      </c>
      <c r="D21" s="168"/>
      <c r="E21" s="202">
        <v>0</v>
      </c>
      <c r="F21" s="168"/>
      <c r="G21" s="174">
        <v>0</v>
      </c>
      <c r="H21" s="168"/>
      <c r="I21" s="158">
        <v>29304591220</v>
      </c>
      <c r="J21" s="168"/>
      <c r="K21" s="202">
        <v>0</v>
      </c>
      <c r="L21" s="168"/>
      <c r="M21" s="158">
        <f t="shared" si="0"/>
        <v>29304591220</v>
      </c>
      <c r="N21"/>
      <c r="O21"/>
      <c r="P21" s="34"/>
      <c r="Q21" s="34"/>
    </row>
    <row r="22" spans="1:17" s="22" customFormat="1" ht="30" customHeight="1">
      <c r="A22" s="4" t="s">
        <v>330</v>
      </c>
      <c r="B22"/>
      <c r="C22" s="158">
        <v>0</v>
      </c>
      <c r="D22" s="168"/>
      <c r="E22" s="202">
        <v>0</v>
      </c>
      <c r="F22" s="168"/>
      <c r="G22" s="174">
        <v>0</v>
      </c>
      <c r="H22" s="168"/>
      <c r="I22" s="158">
        <v>29908743593</v>
      </c>
      <c r="J22" s="168"/>
      <c r="K22" s="202">
        <v>0</v>
      </c>
      <c r="L22" s="168"/>
      <c r="M22" s="158">
        <f t="shared" si="0"/>
        <v>29908743593</v>
      </c>
      <c r="N22"/>
      <c r="O22"/>
      <c r="P22" s="34"/>
      <c r="Q22" s="34"/>
    </row>
    <row r="23" spans="1:17" s="22" customFormat="1" ht="30" customHeight="1">
      <c r="A23" s="4" t="s">
        <v>331</v>
      </c>
      <c r="B23"/>
      <c r="C23" s="158">
        <v>0</v>
      </c>
      <c r="D23" s="168"/>
      <c r="E23" s="202">
        <v>0</v>
      </c>
      <c r="F23" s="168"/>
      <c r="G23" s="174">
        <v>0</v>
      </c>
      <c r="H23" s="168"/>
      <c r="I23" s="158">
        <v>2867123280</v>
      </c>
      <c r="J23" s="168"/>
      <c r="K23" s="202">
        <v>0</v>
      </c>
      <c r="L23" s="168"/>
      <c r="M23" s="158">
        <f t="shared" si="0"/>
        <v>2867123280</v>
      </c>
      <c r="N23"/>
      <c r="O23"/>
      <c r="P23" s="34"/>
      <c r="Q23" s="34"/>
    </row>
    <row r="24" spans="1:17" s="22" customFormat="1" ht="30" customHeight="1">
      <c r="A24" s="4" t="s">
        <v>308</v>
      </c>
      <c r="B24"/>
      <c r="C24" s="158">
        <v>42324</v>
      </c>
      <c r="D24" s="168"/>
      <c r="E24" s="202">
        <v>0</v>
      </c>
      <c r="F24" s="168"/>
      <c r="G24" s="174">
        <v>42324</v>
      </c>
      <c r="H24" s="168"/>
      <c r="I24" s="158">
        <v>434594</v>
      </c>
      <c r="J24" s="168"/>
      <c r="K24" s="202">
        <v>0</v>
      </c>
      <c r="L24" s="168"/>
      <c r="M24" s="158">
        <f t="shared" si="0"/>
        <v>434594</v>
      </c>
      <c r="N24"/>
      <c r="O24"/>
      <c r="P24" s="34"/>
      <c r="Q24" s="34"/>
    </row>
    <row r="25" spans="1:17" s="22" customFormat="1" ht="30" customHeight="1">
      <c r="A25" s="4" t="s">
        <v>335</v>
      </c>
      <c r="B25"/>
      <c r="C25" s="158">
        <v>0</v>
      </c>
      <c r="D25" s="168"/>
      <c r="E25" s="202">
        <v>0</v>
      </c>
      <c r="F25" s="168"/>
      <c r="G25" s="174">
        <v>0</v>
      </c>
      <c r="H25" s="168"/>
      <c r="I25" s="158">
        <v>4127671224</v>
      </c>
      <c r="J25" s="168"/>
      <c r="K25" s="202">
        <v>0</v>
      </c>
      <c r="L25" s="168"/>
      <c r="M25" s="158">
        <f t="shared" si="0"/>
        <v>4127671224</v>
      </c>
      <c r="N25"/>
      <c r="O25"/>
      <c r="P25" s="34"/>
      <c r="Q25" s="34"/>
    </row>
    <row r="26" spans="1:17" s="22" customFormat="1" ht="30" customHeight="1">
      <c r="A26" s="4" t="s">
        <v>335</v>
      </c>
      <c r="B26"/>
      <c r="C26" s="158">
        <v>0</v>
      </c>
      <c r="D26" s="168"/>
      <c r="E26" s="202">
        <v>0</v>
      </c>
      <c r="F26" s="168"/>
      <c r="G26" s="174">
        <v>0</v>
      </c>
      <c r="H26" s="168"/>
      <c r="I26" s="158">
        <v>3669041070</v>
      </c>
      <c r="J26" s="168"/>
      <c r="K26" s="202">
        <v>0</v>
      </c>
      <c r="L26" s="168"/>
      <c r="M26" s="158">
        <f t="shared" si="0"/>
        <v>3669041070</v>
      </c>
      <c r="N26"/>
      <c r="O26"/>
      <c r="P26" s="34"/>
      <c r="Q26" s="34"/>
    </row>
    <row r="27" spans="1:17" s="22" customFormat="1" ht="30" customHeight="1">
      <c r="A27" s="4" t="s">
        <v>336</v>
      </c>
      <c r="B27"/>
      <c r="C27" s="158">
        <v>0</v>
      </c>
      <c r="D27" s="168"/>
      <c r="E27" s="202">
        <v>0</v>
      </c>
      <c r="F27" s="168"/>
      <c r="G27" s="174">
        <v>0</v>
      </c>
      <c r="H27" s="168"/>
      <c r="I27" s="158">
        <v>2178493137</v>
      </c>
      <c r="J27" s="168"/>
      <c r="K27" s="202">
        <v>0</v>
      </c>
      <c r="L27" s="168"/>
      <c r="M27" s="158">
        <f t="shared" si="0"/>
        <v>2178493137</v>
      </c>
      <c r="N27"/>
      <c r="O27"/>
      <c r="P27" s="34"/>
      <c r="Q27" s="34"/>
    </row>
    <row r="28" spans="1:17" s="22" customFormat="1" ht="30" customHeight="1">
      <c r="A28" s="4" t="s">
        <v>336</v>
      </c>
      <c r="B28"/>
      <c r="C28" s="158">
        <v>0</v>
      </c>
      <c r="D28" s="168"/>
      <c r="E28" s="202">
        <v>0</v>
      </c>
      <c r="F28" s="168"/>
      <c r="G28" s="174">
        <v>0</v>
      </c>
      <c r="H28" s="168"/>
      <c r="I28" s="158">
        <v>1613698614</v>
      </c>
      <c r="J28" s="168"/>
      <c r="K28" s="202">
        <v>0</v>
      </c>
      <c r="L28" s="168"/>
      <c r="M28" s="158">
        <f t="shared" si="0"/>
        <v>1613698614</v>
      </c>
      <c r="N28"/>
      <c r="O28"/>
      <c r="P28" s="34"/>
      <c r="Q28" s="34"/>
    </row>
    <row r="29" spans="1:17" s="22" customFormat="1" ht="30" customHeight="1">
      <c r="A29" s="4" t="s">
        <v>337</v>
      </c>
      <c r="B29"/>
      <c r="C29" s="158">
        <v>0</v>
      </c>
      <c r="D29" s="168"/>
      <c r="E29" s="202">
        <v>0</v>
      </c>
      <c r="F29" s="168"/>
      <c r="G29" s="174">
        <v>0</v>
      </c>
      <c r="H29" s="168"/>
      <c r="I29" s="158">
        <v>2751780816</v>
      </c>
      <c r="J29" s="168"/>
      <c r="K29" s="202">
        <v>0</v>
      </c>
      <c r="L29" s="168"/>
      <c r="M29" s="158">
        <f t="shared" si="0"/>
        <v>2751780816</v>
      </c>
      <c r="N29"/>
      <c r="O29"/>
      <c r="P29" s="34"/>
      <c r="Q29" s="34"/>
    </row>
    <row r="30" spans="1:17" s="22" customFormat="1" ht="30" customHeight="1">
      <c r="A30" s="4" t="s">
        <v>338</v>
      </c>
      <c r="B30"/>
      <c r="C30" s="158">
        <v>0</v>
      </c>
      <c r="D30" s="168"/>
      <c r="E30" s="202">
        <v>0</v>
      </c>
      <c r="F30" s="168"/>
      <c r="G30" s="174">
        <v>0</v>
      </c>
      <c r="H30" s="168"/>
      <c r="I30" s="158">
        <v>1490547933</v>
      </c>
      <c r="J30" s="168"/>
      <c r="K30" s="202">
        <v>0</v>
      </c>
      <c r="L30" s="168"/>
      <c r="M30" s="158">
        <f t="shared" si="0"/>
        <v>1490547933</v>
      </c>
      <c r="N30"/>
      <c r="O30"/>
      <c r="P30" s="34"/>
      <c r="Q30" s="34"/>
    </row>
    <row r="31" spans="1:17" s="22" customFormat="1" ht="30" customHeight="1">
      <c r="A31" s="4" t="s">
        <v>330</v>
      </c>
      <c r="B31"/>
      <c r="C31" s="158">
        <v>0</v>
      </c>
      <c r="D31" s="168"/>
      <c r="E31" s="202">
        <v>0</v>
      </c>
      <c r="F31" s="168"/>
      <c r="G31" s="174">
        <v>0</v>
      </c>
      <c r="H31" s="168"/>
      <c r="I31" s="158">
        <v>29326018160</v>
      </c>
      <c r="J31" s="168"/>
      <c r="K31" s="202">
        <v>0</v>
      </c>
      <c r="L31" s="168"/>
      <c r="M31" s="158">
        <f t="shared" si="0"/>
        <v>29326018160</v>
      </c>
      <c r="N31"/>
      <c r="O31"/>
      <c r="P31" s="34"/>
      <c r="Q31" s="34"/>
    </row>
    <row r="32" spans="1:17" s="22" customFormat="1" ht="30" customHeight="1">
      <c r="A32" s="4" t="s">
        <v>309</v>
      </c>
      <c r="B32"/>
      <c r="C32" s="158">
        <v>1134240000</v>
      </c>
      <c r="D32" s="168"/>
      <c r="E32" s="202">
        <v>0</v>
      </c>
      <c r="F32" s="168"/>
      <c r="G32" s="174">
        <v>1134240000</v>
      </c>
      <c r="H32" s="168"/>
      <c r="I32" s="158">
        <v>34936979587</v>
      </c>
      <c r="J32" s="168"/>
      <c r="K32" s="202">
        <v>0</v>
      </c>
      <c r="L32" s="168"/>
      <c r="M32" s="158">
        <f t="shared" si="0"/>
        <v>34936979587</v>
      </c>
      <c r="N32"/>
      <c r="O32"/>
      <c r="P32" s="34"/>
      <c r="Q32" s="34"/>
    </row>
    <row r="33" spans="1:17" s="22" customFormat="1" ht="30" customHeight="1">
      <c r="A33" s="4" t="s">
        <v>309</v>
      </c>
      <c r="B33"/>
      <c r="C33" s="158">
        <v>2032297231</v>
      </c>
      <c r="D33" s="168"/>
      <c r="E33" s="202">
        <v>-5536082</v>
      </c>
      <c r="F33" s="168"/>
      <c r="G33" s="174">
        <v>2037833313</v>
      </c>
      <c r="H33" s="168"/>
      <c r="I33" s="158">
        <v>39826817695</v>
      </c>
      <c r="J33" s="168"/>
      <c r="K33" s="202">
        <v>0</v>
      </c>
      <c r="L33" s="168"/>
      <c r="M33" s="158">
        <f t="shared" si="0"/>
        <v>39826817695</v>
      </c>
      <c r="N33"/>
      <c r="O33"/>
      <c r="P33" s="34"/>
      <c r="Q33" s="34"/>
    </row>
    <row r="34" spans="1:17" s="22" customFormat="1" ht="30" customHeight="1">
      <c r="A34" s="4" t="s">
        <v>309</v>
      </c>
      <c r="B34"/>
      <c r="C34" s="158">
        <v>1012221145</v>
      </c>
      <c r="D34" s="168"/>
      <c r="E34" s="202">
        <v>-167023</v>
      </c>
      <c r="F34" s="168"/>
      <c r="G34" s="174">
        <v>1012388168</v>
      </c>
      <c r="H34" s="168"/>
      <c r="I34" s="158">
        <v>21966437437</v>
      </c>
      <c r="J34" s="168"/>
      <c r="K34" s="202">
        <v>0</v>
      </c>
      <c r="L34" s="168"/>
      <c r="M34" s="158">
        <f t="shared" si="0"/>
        <v>21966437437</v>
      </c>
      <c r="N34"/>
      <c r="O34"/>
      <c r="P34" s="34"/>
      <c r="Q34" s="34"/>
    </row>
    <row r="35" spans="1:17" s="22" customFormat="1" ht="30" customHeight="1">
      <c r="A35" s="4" t="s">
        <v>331</v>
      </c>
      <c r="B35"/>
      <c r="C35" s="158">
        <v>0</v>
      </c>
      <c r="D35" s="168"/>
      <c r="E35" s="202">
        <v>0</v>
      </c>
      <c r="F35" s="168"/>
      <c r="G35" s="174">
        <v>0</v>
      </c>
      <c r="H35" s="168"/>
      <c r="I35" s="158">
        <v>3727260250</v>
      </c>
      <c r="J35" s="168"/>
      <c r="K35" s="202">
        <v>0</v>
      </c>
      <c r="L35" s="168"/>
      <c r="M35" s="158">
        <f t="shared" si="0"/>
        <v>3727260250</v>
      </c>
      <c r="N35"/>
      <c r="O35"/>
      <c r="P35" s="34"/>
      <c r="Q35" s="34"/>
    </row>
    <row r="36" spans="1:17" s="22" customFormat="1" ht="30" customHeight="1">
      <c r="A36" s="4" t="s">
        <v>331</v>
      </c>
      <c r="B36"/>
      <c r="C36" s="158">
        <v>0</v>
      </c>
      <c r="D36" s="168"/>
      <c r="E36" s="202">
        <v>0</v>
      </c>
      <c r="F36" s="168"/>
      <c r="G36" s="174">
        <v>0</v>
      </c>
      <c r="H36" s="168"/>
      <c r="I36" s="158">
        <v>2867123280</v>
      </c>
      <c r="J36" s="168"/>
      <c r="K36" s="202">
        <v>0</v>
      </c>
      <c r="L36" s="168"/>
      <c r="M36" s="158">
        <f t="shared" si="0"/>
        <v>2867123280</v>
      </c>
      <c r="N36"/>
      <c r="O36"/>
      <c r="P36" s="34"/>
      <c r="Q36" s="34"/>
    </row>
    <row r="37" spans="1:17" s="22" customFormat="1" ht="30" customHeight="1">
      <c r="A37" s="4" t="s">
        <v>310</v>
      </c>
      <c r="B37"/>
      <c r="C37" s="158">
        <v>2632876686</v>
      </c>
      <c r="D37" s="168"/>
      <c r="E37" s="202">
        <v>-678647</v>
      </c>
      <c r="F37" s="168"/>
      <c r="G37" s="174">
        <v>2633555333</v>
      </c>
      <c r="H37" s="168"/>
      <c r="I37" s="158">
        <v>20808218970</v>
      </c>
      <c r="J37" s="168"/>
      <c r="K37" s="202">
        <v>0</v>
      </c>
      <c r="L37" s="168"/>
      <c r="M37" s="158">
        <f t="shared" si="0"/>
        <v>20808218970</v>
      </c>
      <c r="N37"/>
      <c r="O37"/>
      <c r="P37" s="34"/>
      <c r="Q37" s="34"/>
    </row>
    <row r="38" spans="1:17" s="22" customFormat="1" ht="30" customHeight="1">
      <c r="A38" s="4" t="s">
        <v>331</v>
      </c>
      <c r="B38"/>
      <c r="C38" s="158">
        <v>0</v>
      </c>
      <c r="D38" s="168"/>
      <c r="E38" s="202">
        <v>0</v>
      </c>
      <c r="F38" s="168"/>
      <c r="G38" s="174">
        <v>0</v>
      </c>
      <c r="H38" s="168"/>
      <c r="I38" s="158">
        <v>2867123280</v>
      </c>
      <c r="J38" s="168"/>
      <c r="K38" s="202">
        <v>0</v>
      </c>
      <c r="L38" s="168"/>
      <c r="M38" s="158">
        <f t="shared" si="0"/>
        <v>2867123280</v>
      </c>
      <c r="N38"/>
      <c r="O38"/>
      <c r="P38" s="34"/>
      <c r="Q38" s="34"/>
    </row>
    <row r="39" spans="1:17" s="22" customFormat="1" ht="30" customHeight="1">
      <c r="A39" s="4" t="s">
        <v>310</v>
      </c>
      <c r="B39"/>
      <c r="C39" s="158">
        <v>0</v>
      </c>
      <c r="D39" s="168"/>
      <c r="E39" s="202">
        <v>0</v>
      </c>
      <c r="F39" s="168"/>
      <c r="G39" s="174">
        <v>0</v>
      </c>
      <c r="H39" s="168"/>
      <c r="I39" s="158">
        <v>39240274182</v>
      </c>
      <c r="J39" s="168"/>
      <c r="K39" s="202">
        <v>0</v>
      </c>
      <c r="L39" s="168"/>
      <c r="M39" s="158">
        <f t="shared" si="0"/>
        <v>39240274182</v>
      </c>
      <c r="N39"/>
      <c r="O39"/>
      <c r="P39" s="34"/>
      <c r="Q39" s="34"/>
    </row>
    <row r="40" spans="1:17" s="22" customFormat="1" ht="30" customHeight="1">
      <c r="A40" s="4" t="s">
        <v>331</v>
      </c>
      <c r="B40"/>
      <c r="C40" s="158">
        <v>0</v>
      </c>
      <c r="D40" s="168"/>
      <c r="E40" s="202">
        <v>0</v>
      </c>
      <c r="F40" s="168"/>
      <c r="G40" s="174">
        <v>0</v>
      </c>
      <c r="H40" s="168"/>
      <c r="I40" s="158">
        <v>4587397255</v>
      </c>
      <c r="J40" s="168"/>
      <c r="K40" s="202">
        <v>0</v>
      </c>
      <c r="L40" s="168"/>
      <c r="M40" s="158">
        <f t="shared" si="0"/>
        <v>4587397255</v>
      </c>
      <c r="N40"/>
      <c r="O40"/>
      <c r="P40" s="34"/>
      <c r="Q40" s="34"/>
    </row>
    <row r="41" spans="1:17" s="22" customFormat="1" ht="30" customHeight="1">
      <c r="A41" s="4" t="s">
        <v>313</v>
      </c>
      <c r="B41"/>
      <c r="C41" s="158">
        <v>0</v>
      </c>
      <c r="D41" s="168"/>
      <c r="E41" s="202">
        <v>0</v>
      </c>
      <c r="F41" s="168"/>
      <c r="G41" s="174">
        <v>0</v>
      </c>
      <c r="H41" s="168"/>
      <c r="I41" s="158">
        <v>1247486294</v>
      </c>
      <c r="J41" s="168"/>
      <c r="K41" s="202">
        <v>0</v>
      </c>
      <c r="L41" s="168"/>
      <c r="M41" s="158">
        <f t="shared" si="0"/>
        <v>1247486294</v>
      </c>
      <c r="N41"/>
      <c r="O41"/>
      <c r="P41" s="34"/>
      <c r="Q41" s="34"/>
    </row>
    <row r="42" spans="1:17" s="22" customFormat="1" ht="30" customHeight="1">
      <c r="A42" s="4" t="s">
        <v>311</v>
      </c>
      <c r="B42"/>
      <c r="C42" s="36">
        <v>3686027379</v>
      </c>
      <c r="D42" s="168"/>
      <c r="E42" s="202">
        <v>-1054098</v>
      </c>
      <c r="F42" s="168"/>
      <c r="G42" s="174">
        <v>3687081477</v>
      </c>
      <c r="H42" s="168"/>
      <c r="I42" s="158">
        <v>29131506705</v>
      </c>
      <c r="J42" s="168"/>
      <c r="K42" s="202">
        <v>8360722</v>
      </c>
      <c r="L42" s="168"/>
      <c r="M42" s="158">
        <f t="shared" si="0"/>
        <v>29123145983</v>
      </c>
      <c r="N42"/>
      <c r="O42"/>
      <c r="P42" s="34"/>
      <c r="Q42" s="34"/>
    </row>
    <row r="43" spans="1:17" s="22" customFormat="1" ht="30" customHeight="1">
      <c r="A43" s="4" t="s">
        <v>313</v>
      </c>
      <c r="B43"/>
      <c r="C43" s="158">
        <v>0</v>
      </c>
      <c r="D43" s="168"/>
      <c r="E43" s="202">
        <v>0</v>
      </c>
      <c r="F43" s="168"/>
      <c r="G43" s="174">
        <v>0</v>
      </c>
      <c r="H43" s="168"/>
      <c r="I43" s="158">
        <v>1035616434</v>
      </c>
      <c r="J43" s="168"/>
      <c r="K43" s="202">
        <v>0</v>
      </c>
      <c r="L43" s="168"/>
      <c r="M43" s="158">
        <f t="shared" si="0"/>
        <v>1035616434</v>
      </c>
      <c r="N43"/>
      <c r="O43"/>
      <c r="P43" s="34"/>
      <c r="Q43" s="34"/>
    </row>
    <row r="44" spans="1:17" s="22" customFormat="1" ht="30" customHeight="1">
      <c r="A44" s="4" t="s">
        <v>311</v>
      </c>
      <c r="B44"/>
      <c r="C44" s="158">
        <v>0</v>
      </c>
      <c r="D44" s="168"/>
      <c r="E44" s="202">
        <v>0</v>
      </c>
      <c r="F44" s="168"/>
      <c r="G44" s="174">
        <v>0</v>
      </c>
      <c r="H44" s="168"/>
      <c r="I44" s="158">
        <v>21607123369</v>
      </c>
      <c r="J44" s="168"/>
      <c r="K44" s="202">
        <v>0</v>
      </c>
      <c r="L44" s="168"/>
      <c r="M44" s="158">
        <f t="shared" si="0"/>
        <v>21607123369</v>
      </c>
      <c r="N44"/>
      <c r="O44"/>
      <c r="P44" s="34"/>
      <c r="Q44" s="34"/>
    </row>
    <row r="45" spans="1:17" s="22" customFormat="1" ht="30" customHeight="1">
      <c r="A45" s="4" t="s">
        <v>309</v>
      </c>
      <c r="B45"/>
      <c r="C45" s="158">
        <v>0</v>
      </c>
      <c r="D45" s="168"/>
      <c r="E45" s="202">
        <v>0</v>
      </c>
      <c r="F45" s="168"/>
      <c r="G45" s="174">
        <v>0</v>
      </c>
      <c r="H45" s="168"/>
      <c r="I45" s="158">
        <v>5484914299</v>
      </c>
      <c r="J45" s="168"/>
      <c r="K45" s="202">
        <v>0</v>
      </c>
      <c r="L45" s="168"/>
      <c r="M45" s="158">
        <f t="shared" si="0"/>
        <v>5484914299</v>
      </c>
      <c r="N45"/>
      <c r="O45"/>
      <c r="P45" s="34"/>
      <c r="Q45" s="34"/>
    </row>
    <row r="46" spans="1:17" s="22" customFormat="1" ht="30" customHeight="1">
      <c r="A46" s="4" t="s">
        <v>312</v>
      </c>
      <c r="B46"/>
      <c r="C46" s="158">
        <v>140969</v>
      </c>
      <c r="D46" s="168"/>
      <c r="E46" s="202">
        <v>0</v>
      </c>
      <c r="F46" s="168"/>
      <c r="G46" s="174">
        <v>140969</v>
      </c>
      <c r="H46" s="168"/>
      <c r="I46" s="158">
        <v>5630051</v>
      </c>
      <c r="J46" s="168"/>
      <c r="K46" s="202">
        <v>0</v>
      </c>
      <c r="L46" s="168"/>
      <c r="M46" s="158">
        <f t="shared" si="0"/>
        <v>5630051</v>
      </c>
      <c r="N46"/>
      <c r="O46"/>
      <c r="P46" s="34"/>
      <c r="Q46" s="34"/>
    </row>
    <row r="47" spans="1:17" s="22" customFormat="1" ht="30" customHeight="1">
      <c r="A47" s="4" t="s">
        <v>331</v>
      </c>
      <c r="B47"/>
      <c r="C47" s="158">
        <v>0</v>
      </c>
      <c r="D47" s="168"/>
      <c r="E47" s="202">
        <v>0</v>
      </c>
      <c r="F47" s="168"/>
      <c r="G47" s="174">
        <v>0</v>
      </c>
      <c r="H47" s="168"/>
      <c r="I47" s="158">
        <v>2828767095</v>
      </c>
      <c r="J47" s="168"/>
      <c r="K47" s="202">
        <v>0</v>
      </c>
      <c r="L47" s="168"/>
      <c r="M47" s="158">
        <f t="shared" si="0"/>
        <v>2828767095</v>
      </c>
      <c r="N47"/>
      <c r="O47"/>
      <c r="P47" s="34"/>
      <c r="Q47" s="34"/>
    </row>
    <row r="48" spans="1:17" s="22" customFormat="1" ht="30" customHeight="1">
      <c r="A48" s="4" t="s">
        <v>339</v>
      </c>
      <c r="B48"/>
      <c r="C48" s="158">
        <v>0</v>
      </c>
      <c r="D48" s="168"/>
      <c r="E48" s="202">
        <v>0</v>
      </c>
      <c r="F48" s="168"/>
      <c r="G48" s="174">
        <v>0</v>
      </c>
      <c r="H48" s="168"/>
      <c r="I48" s="158">
        <v>24139726088</v>
      </c>
      <c r="J48" s="168"/>
      <c r="K48" s="202">
        <v>0</v>
      </c>
      <c r="L48" s="168"/>
      <c r="M48" s="158">
        <f t="shared" si="0"/>
        <v>24139726088</v>
      </c>
      <c r="N48"/>
      <c r="O48"/>
      <c r="P48" s="34"/>
      <c r="Q48" s="34"/>
    </row>
    <row r="49" spans="1:17" s="22" customFormat="1" ht="30" customHeight="1">
      <c r="A49" s="4" t="s">
        <v>313</v>
      </c>
      <c r="B49"/>
      <c r="C49" s="158">
        <v>0</v>
      </c>
      <c r="D49" s="168"/>
      <c r="E49" s="202">
        <v>0</v>
      </c>
      <c r="F49" s="168"/>
      <c r="G49" s="174">
        <v>0</v>
      </c>
      <c r="H49" s="168"/>
      <c r="I49" s="158">
        <v>10019589030</v>
      </c>
      <c r="J49" s="168"/>
      <c r="K49" s="202">
        <v>0</v>
      </c>
      <c r="L49" s="168"/>
      <c r="M49" s="158">
        <f t="shared" si="0"/>
        <v>10019589030</v>
      </c>
      <c r="N49"/>
      <c r="O49"/>
      <c r="P49" s="34"/>
      <c r="Q49" s="34"/>
    </row>
    <row r="50" spans="1:17" s="22" customFormat="1" ht="30" customHeight="1">
      <c r="A50" s="4" t="s">
        <v>310</v>
      </c>
      <c r="B50"/>
      <c r="C50" s="158">
        <v>0</v>
      </c>
      <c r="D50" s="168"/>
      <c r="E50" s="202">
        <v>0</v>
      </c>
      <c r="F50" s="168"/>
      <c r="G50" s="174">
        <v>0</v>
      </c>
      <c r="H50" s="168"/>
      <c r="I50" s="158">
        <v>3866301348</v>
      </c>
      <c r="J50" s="168"/>
      <c r="K50" s="202">
        <v>0</v>
      </c>
      <c r="L50" s="168"/>
      <c r="M50" s="158">
        <f t="shared" si="0"/>
        <v>3866301348</v>
      </c>
      <c r="N50"/>
      <c r="O50"/>
      <c r="P50" s="34"/>
      <c r="Q50" s="34"/>
    </row>
    <row r="51" spans="1:17" s="22" customFormat="1" ht="30" customHeight="1">
      <c r="A51" s="4" t="s">
        <v>313</v>
      </c>
      <c r="B51"/>
      <c r="C51" s="158">
        <v>2717808192</v>
      </c>
      <c r="D51" s="168"/>
      <c r="E51" s="202">
        <v>-405621</v>
      </c>
      <c r="F51" s="168"/>
      <c r="G51" s="174">
        <v>2718213813</v>
      </c>
      <c r="H51" s="168"/>
      <c r="I51" s="158">
        <v>21479451840</v>
      </c>
      <c r="J51" s="168"/>
      <c r="K51" s="202">
        <v>14143869</v>
      </c>
      <c r="L51" s="168"/>
      <c r="M51" s="158">
        <f t="shared" si="0"/>
        <v>21465307971</v>
      </c>
      <c r="N51"/>
      <c r="O51"/>
      <c r="P51" s="34"/>
      <c r="Q51" s="34"/>
    </row>
    <row r="52" spans="1:17" s="22" customFormat="1" ht="30" customHeight="1">
      <c r="A52" s="4" t="s">
        <v>339</v>
      </c>
      <c r="B52"/>
      <c r="C52" s="158">
        <v>0</v>
      </c>
      <c r="D52" s="168"/>
      <c r="E52" s="202">
        <v>0</v>
      </c>
      <c r="F52" s="168"/>
      <c r="G52" s="174">
        <v>0</v>
      </c>
      <c r="H52" s="168"/>
      <c r="I52" s="158">
        <v>11667945241</v>
      </c>
      <c r="J52" s="168"/>
      <c r="K52" s="202">
        <v>0</v>
      </c>
      <c r="L52" s="168"/>
      <c r="M52" s="158">
        <f t="shared" si="0"/>
        <v>11667945241</v>
      </c>
      <c r="N52"/>
      <c r="O52"/>
      <c r="P52" s="34"/>
      <c r="Q52" s="34"/>
    </row>
    <row r="53" spans="1:17" s="22" customFormat="1" ht="30" customHeight="1">
      <c r="A53" s="4" t="s">
        <v>340</v>
      </c>
      <c r="B53"/>
      <c r="C53" s="158">
        <v>0</v>
      </c>
      <c r="D53" s="168"/>
      <c r="E53" s="202">
        <v>0</v>
      </c>
      <c r="F53" s="168"/>
      <c r="G53" s="174">
        <v>0</v>
      </c>
      <c r="H53" s="168"/>
      <c r="I53" s="158">
        <v>3106849302</v>
      </c>
      <c r="J53" s="168"/>
      <c r="K53" s="202">
        <v>0</v>
      </c>
      <c r="L53" s="168"/>
      <c r="M53" s="158">
        <f t="shared" si="0"/>
        <v>3106849302</v>
      </c>
      <c r="N53"/>
      <c r="O53"/>
      <c r="P53" s="34"/>
      <c r="Q53" s="34"/>
    </row>
    <row r="54" spans="1:17" s="22" customFormat="1" ht="30" customHeight="1">
      <c r="A54" s="4" t="s">
        <v>341</v>
      </c>
      <c r="B54"/>
      <c r="C54" s="158">
        <v>0</v>
      </c>
      <c r="D54" s="168"/>
      <c r="E54" s="202">
        <v>0</v>
      </c>
      <c r="F54" s="168"/>
      <c r="G54" s="174">
        <v>0</v>
      </c>
      <c r="H54" s="168"/>
      <c r="I54" s="158">
        <v>1687809109</v>
      </c>
      <c r="J54" s="168"/>
      <c r="K54" s="202">
        <v>0</v>
      </c>
      <c r="L54" s="168"/>
      <c r="M54" s="158">
        <f t="shared" si="0"/>
        <v>1687809109</v>
      </c>
      <c r="N54"/>
      <c r="O54"/>
      <c r="P54" s="34"/>
      <c r="Q54" s="34"/>
    </row>
    <row r="55" spans="1:17" s="22" customFormat="1" ht="30" customHeight="1">
      <c r="A55" s="4" t="s">
        <v>339</v>
      </c>
      <c r="B55"/>
      <c r="C55" s="158">
        <v>0</v>
      </c>
      <c r="D55" s="168"/>
      <c r="E55" s="202">
        <v>0</v>
      </c>
      <c r="F55" s="168"/>
      <c r="G55" s="174">
        <v>0</v>
      </c>
      <c r="H55" s="168"/>
      <c r="I55" s="158">
        <v>24756164405</v>
      </c>
      <c r="J55" s="168"/>
      <c r="K55" s="202">
        <v>0</v>
      </c>
      <c r="L55" s="168"/>
      <c r="M55" s="158">
        <f t="shared" si="0"/>
        <v>24756164405</v>
      </c>
      <c r="N55"/>
      <c r="O55"/>
      <c r="P55" s="34"/>
      <c r="Q55" s="34"/>
    </row>
    <row r="56" spans="1:17" s="22" customFormat="1" ht="30" customHeight="1">
      <c r="A56" s="4" t="s">
        <v>331</v>
      </c>
      <c r="B56"/>
      <c r="C56" s="158">
        <v>0</v>
      </c>
      <c r="D56" s="168"/>
      <c r="E56" s="202">
        <v>0</v>
      </c>
      <c r="F56" s="168"/>
      <c r="G56" s="174">
        <v>0</v>
      </c>
      <c r="H56" s="168"/>
      <c r="I56" s="158">
        <v>14013698622</v>
      </c>
      <c r="J56" s="168"/>
      <c r="K56" s="202">
        <v>0</v>
      </c>
      <c r="L56" s="168"/>
      <c r="M56" s="158">
        <f t="shared" si="0"/>
        <v>14013698622</v>
      </c>
      <c r="N56"/>
      <c r="O56"/>
      <c r="P56" s="34"/>
      <c r="Q56" s="34"/>
    </row>
    <row r="57" spans="1:17" s="22" customFormat="1" ht="30" customHeight="1">
      <c r="A57" s="4" t="s">
        <v>331</v>
      </c>
      <c r="B57"/>
      <c r="C57" s="158">
        <v>0</v>
      </c>
      <c r="D57" s="168"/>
      <c r="E57" s="202">
        <v>0</v>
      </c>
      <c r="F57" s="168"/>
      <c r="G57" s="174">
        <v>0</v>
      </c>
      <c r="H57" s="168"/>
      <c r="I57" s="158">
        <v>14863013690</v>
      </c>
      <c r="J57" s="168"/>
      <c r="K57" s="202">
        <v>0</v>
      </c>
      <c r="L57" s="168"/>
      <c r="M57" s="158">
        <f t="shared" si="0"/>
        <v>14863013690</v>
      </c>
      <c r="N57"/>
      <c r="O57"/>
      <c r="P57" s="34"/>
      <c r="Q57" s="34"/>
    </row>
    <row r="58" spans="1:17" s="22" customFormat="1" ht="30" customHeight="1">
      <c r="A58" s="4" t="s">
        <v>313</v>
      </c>
      <c r="B58"/>
      <c r="C58" s="158">
        <v>2174246566</v>
      </c>
      <c r="D58" s="168"/>
      <c r="E58" s="202">
        <v>0</v>
      </c>
      <c r="F58" s="168"/>
      <c r="G58" s="174">
        <v>2174246566</v>
      </c>
      <c r="H58" s="168"/>
      <c r="I58" s="158">
        <v>36944657448</v>
      </c>
      <c r="J58" s="168"/>
      <c r="K58" s="202">
        <v>0</v>
      </c>
      <c r="L58" s="168"/>
      <c r="M58" s="158">
        <f t="shared" si="0"/>
        <v>36944657448</v>
      </c>
      <c r="N58"/>
      <c r="O58"/>
      <c r="P58" s="34"/>
      <c r="Q58" s="34"/>
    </row>
    <row r="59" spans="1:17" s="22" customFormat="1" ht="30" customHeight="1">
      <c r="A59" s="4" t="s">
        <v>339</v>
      </c>
      <c r="B59"/>
      <c r="C59" s="158">
        <v>0</v>
      </c>
      <c r="D59" s="168"/>
      <c r="E59" s="202">
        <v>0</v>
      </c>
      <c r="F59" s="168"/>
      <c r="G59" s="174">
        <v>0</v>
      </c>
      <c r="H59" s="168"/>
      <c r="I59" s="158">
        <v>30291780753</v>
      </c>
      <c r="J59" s="168"/>
      <c r="K59" s="202">
        <v>0</v>
      </c>
      <c r="L59" s="168"/>
      <c r="M59" s="158">
        <f t="shared" si="0"/>
        <v>30291780753</v>
      </c>
      <c r="N59"/>
      <c r="O59"/>
      <c r="P59" s="34"/>
      <c r="Q59" s="34"/>
    </row>
    <row r="60" spans="1:17" s="22" customFormat="1" ht="30" customHeight="1">
      <c r="A60" s="4" t="s">
        <v>313</v>
      </c>
      <c r="B60"/>
      <c r="C60" s="158">
        <v>0</v>
      </c>
      <c r="D60" s="168"/>
      <c r="E60" s="202">
        <v>0</v>
      </c>
      <c r="F60" s="168"/>
      <c r="G60" s="174">
        <v>0</v>
      </c>
      <c r="H60" s="168"/>
      <c r="I60" s="158">
        <v>26213698597</v>
      </c>
      <c r="J60" s="168"/>
      <c r="K60" s="202">
        <v>0</v>
      </c>
      <c r="L60" s="168"/>
      <c r="M60" s="158">
        <f t="shared" si="0"/>
        <v>26213698597</v>
      </c>
      <c r="N60"/>
      <c r="O60"/>
      <c r="P60" s="34"/>
      <c r="Q60" s="34"/>
    </row>
    <row r="61" spans="1:17" s="22" customFormat="1" ht="30" customHeight="1">
      <c r="A61" s="4" t="s">
        <v>339</v>
      </c>
      <c r="B61"/>
      <c r="C61" s="158">
        <v>0</v>
      </c>
      <c r="D61" s="168"/>
      <c r="E61" s="202">
        <v>0</v>
      </c>
      <c r="F61" s="168"/>
      <c r="G61" s="174">
        <v>0</v>
      </c>
      <c r="H61" s="168"/>
      <c r="I61" s="158">
        <v>32261918664</v>
      </c>
      <c r="J61" s="168"/>
      <c r="K61" s="202">
        <v>0</v>
      </c>
      <c r="L61" s="168"/>
      <c r="M61" s="158">
        <f t="shared" si="0"/>
        <v>32261918664</v>
      </c>
      <c r="N61"/>
      <c r="O61"/>
      <c r="P61" s="34"/>
      <c r="Q61" s="34"/>
    </row>
    <row r="62" spans="1:17" s="22" customFormat="1" ht="30" customHeight="1">
      <c r="A62" s="4" t="s">
        <v>339</v>
      </c>
      <c r="B62"/>
      <c r="C62" s="158">
        <v>0</v>
      </c>
      <c r="D62" s="168"/>
      <c r="E62" s="202">
        <v>0</v>
      </c>
      <c r="F62" s="168"/>
      <c r="G62" s="174">
        <v>0</v>
      </c>
      <c r="H62" s="168"/>
      <c r="I62" s="158">
        <v>12082191772</v>
      </c>
      <c r="J62" s="168"/>
      <c r="K62" s="202">
        <v>0</v>
      </c>
      <c r="L62" s="168"/>
      <c r="M62" s="158">
        <f t="shared" si="0"/>
        <v>12082191772</v>
      </c>
      <c r="N62"/>
      <c r="O62"/>
      <c r="P62" s="34"/>
      <c r="Q62" s="34"/>
    </row>
    <row r="63" spans="1:17" s="22" customFormat="1" ht="30" customHeight="1">
      <c r="A63" s="4" t="s">
        <v>313</v>
      </c>
      <c r="B63"/>
      <c r="C63" s="158">
        <v>0</v>
      </c>
      <c r="D63" s="168"/>
      <c r="E63" s="202">
        <v>0</v>
      </c>
      <c r="F63" s="168"/>
      <c r="G63" s="174">
        <v>0</v>
      </c>
      <c r="H63" s="168"/>
      <c r="I63" s="158">
        <v>52279452081</v>
      </c>
      <c r="J63" s="168"/>
      <c r="K63" s="202">
        <v>0</v>
      </c>
      <c r="L63" s="168"/>
      <c r="M63" s="158">
        <f t="shared" si="0"/>
        <v>52279452081</v>
      </c>
      <c r="N63"/>
      <c r="O63"/>
      <c r="P63" s="34"/>
      <c r="Q63" s="34"/>
    </row>
    <row r="64" spans="1:17" s="22" customFormat="1" ht="30" customHeight="1">
      <c r="A64" s="4" t="s">
        <v>309</v>
      </c>
      <c r="B64"/>
      <c r="C64" s="158">
        <v>0</v>
      </c>
      <c r="D64" s="168"/>
      <c r="E64" s="202">
        <v>0</v>
      </c>
      <c r="F64" s="168"/>
      <c r="G64" s="174">
        <v>0</v>
      </c>
      <c r="H64" s="168"/>
      <c r="I64" s="158">
        <v>7627396444</v>
      </c>
      <c r="J64" s="168"/>
      <c r="K64" s="202">
        <v>0</v>
      </c>
      <c r="L64" s="168"/>
      <c r="M64" s="158">
        <f t="shared" si="0"/>
        <v>7627396444</v>
      </c>
      <c r="N64"/>
      <c r="O64"/>
      <c r="P64" s="34"/>
      <c r="Q64" s="34"/>
    </row>
    <row r="65" spans="1:17" s="22" customFormat="1" ht="30" customHeight="1">
      <c r="A65" s="4" t="s">
        <v>313</v>
      </c>
      <c r="B65"/>
      <c r="C65" s="158">
        <v>8425205451</v>
      </c>
      <c r="D65" s="168"/>
      <c r="E65" s="202">
        <v>-115312</v>
      </c>
      <c r="F65" s="168"/>
      <c r="G65" s="174">
        <v>8425320763</v>
      </c>
      <c r="H65" s="168"/>
      <c r="I65" s="158">
        <v>66314520376</v>
      </c>
      <c r="J65" s="168"/>
      <c r="K65" s="202">
        <v>6680696</v>
      </c>
      <c r="L65" s="168"/>
      <c r="M65" s="158">
        <f t="shared" si="0"/>
        <v>66307839680</v>
      </c>
      <c r="N65"/>
      <c r="O65"/>
      <c r="P65" s="34"/>
      <c r="Q65" s="34"/>
    </row>
    <row r="66" spans="1:17" s="22" customFormat="1" ht="30" customHeight="1">
      <c r="A66" s="4" t="s">
        <v>309</v>
      </c>
      <c r="B66"/>
      <c r="C66" s="158">
        <v>350636809</v>
      </c>
      <c r="D66" s="168"/>
      <c r="E66" s="202">
        <v>-7682764</v>
      </c>
      <c r="F66" s="168"/>
      <c r="G66" s="174">
        <v>358319573</v>
      </c>
      <c r="H66" s="168"/>
      <c r="I66" s="158">
        <v>67945157258</v>
      </c>
      <c r="J66" s="168"/>
      <c r="K66" s="202">
        <v>0</v>
      </c>
      <c r="L66" s="168"/>
      <c r="M66" s="158">
        <f t="shared" si="0"/>
        <v>67945157258</v>
      </c>
      <c r="N66"/>
      <c r="O66"/>
      <c r="P66" s="34"/>
      <c r="Q66" s="34"/>
    </row>
    <row r="67" spans="1:17" s="22" customFormat="1" ht="30" customHeight="1">
      <c r="A67" s="4" t="s">
        <v>314</v>
      </c>
      <c r="B67"/>
      <c r="C67" s="158">
        <v>42187</v>
      </c>
      <c r="D67" s="168"/>
      <c r="E67" s="202">
        <v>0</v>
      </c>
      <c r="F67" s="168"/>
      <c r="G67" s="174">
        <v>42187</v>
      </c>
      <c r="H67" s="168"/>
      <c r="I67" s="158">
        <v>324199</v>
      </c>
      <c r="J67" s="168"/>
      <c r="K67" s="202">
        <v>0</v>
      </c>
      <c r="L67" s="168"/>
      <c r="M67" s="158">
        <f t="shared" si="0"/>
        <v>324199</v>
      </c>
      <c r="N67"/>
      <c r="O67"/>
      <c r="P67" s="34"/>
      <c r="Q67" s="34"/>
    </row>
    <row r="68" spans="1:17" s="22" customFormat="1" ht="30" customHeight="1">
      <c r="A68" s="4" t="s">
        <v>315</v>
      </c>
      <c r="B68"/>
      <c r="C68" s="158">
        <v>0</v>
      </c>
      <c r="D68" s="168"/>
      <c r="E68" s="202">
        <v>0</v>
      </c>
      <c r="F68" s="168"/>
      <c r="G68" s="174">
        <v>0</v>
      </c>
      <c r="H68" s="168"/>
      <c r="I68" s="158">
        <v>57168599997</v>
      </c>
      <c r="J68" s="168"/>
      <c r="K68" s="202">
        <v>0</v>
      </c>
      <c r="L68" s="168"/>
      <c r="M68" s="158">
        <f t="shared" si="0"/>
        <v>57168599997</v>
      </c>
      <c r="N68"/>
      <c r="O68"/>
      <c r="P68" s="34"/>
      <c r="Q68" s="34"/>
    </row>
    <row r="69" spans="1:17" s="22" customFormat="1" ht="30" customHeight="1">
      <c r="A69" s="4" t="s">
        <v>315</v>
      </c>
      <c r="B69"/>
      <c r="C69" s="158">
        <v>27178082168</v>
      </c>
      <c r="D69" s="168"/>
      <c r="E69" s="202">
        <v>0</v>
      </c>
      <c r="F69" s="168"/>
      <c r="G69" s="174">
        <v>27178082168</v>
      </c>
      <c r="H69" s="168"/>
      <c r="I69" s="158">
        <v>192876712160</v>
      </c>
      <c r="J69" s="168"/>
      <c r="K69" s="202">
        <v>0</v>
      </c>
      <c r="L69" s="168"/>
      <c r="M69" s="158">
        <f t="shared" si="0"/>
        <v>192876712160</v>
      </c>
      <c r="N69"/>
      <c r="O69"/>
      <c r="P69" s="34"/>
      <c r="Q69" s="34"/>
    </row>
    <row r="70" spans="1:17" s="22" customFormat="1" ht="30" customHeight="1">
      <c r="A70" s="4" t="s">
        <v>310</v>
      </c>
      <c r="B70"/>
      <c r="C70" s="158">
        <v>13983561625</v>
      </c>
      <c r="D70" s="168"/>
      <c r="E70" s="202">
        <v>-36330675</v>
      </c>
      <c r="F70" s="168"/>
      <c r="G70" s="174">
        <v>14019892300</v>
      </c>
      <c r="H70" s="168"/>
      <c r="I70" s="158">
        <v>110088766975</v>
      </c>
      <c r="J70" s="168"/>
      <c r="K70" s="202">
        <v>0</v>
      </c>
      <c r="L70" s="168"/>
      <c r="M70" s="158">
        <f t="shared" si="0"/>
        <v>110088766975</v>
      </c>
      <c r="N70"/>
      <c r="O70"/>
      <c r="P70" s="34"/>
      <c r="Q70" s="34"/>
    </row>
    <row r="71" spans="1:17" s="22" customFormat="1" ht="30" customHeight="1">
      <c r="A71" s="4" t="s">
        <v>315</v>
      </c>
      <c r="B71"/>
      <c r="C71" s="158">
        <v>714783554</v>
      </c>
      <c r="D71" s="168"/>
      <c r="E71" s="202">
        <v>-239539</v>
      </c>
      <c r="F71" s="168"/>
      <c r="G71" s="174">
        <v>715023093</v>
      </c>
      <c r="H71" s="168"/>
      <c r="I71" s="158">
        <v>5083826008</v>
      </c>
      <c r="J71" s="168"/>
      <c r="K71" s="202">
        <v>3222182</v>
      </c>
      <c r="L71" s="168"/>
      <c r="M71" s="158">
        <f t="shared" si="0"/>
        <v>5080603826</v>
      </c>
      <c r="N71"/>
      <c r="O71"/>
      <c r="P71" s="34"/>
      <c r="Q71" s="34"/>
    </row>
    <row r="72" spans="1:17" s="22" customFormat="1" ht="30" customHeight="1">
      <c r="A72" s="4" t="s">
        <v>309</v>
      </c>
      <c r="B72"/>
      <c r="C72" s="158">
        <v>1213104360</v>
      </c>
      <c r="D72" s="168"/>
      <c r="E72" s="202">
        <v>-37518597</v>
      </c>
      <c r="F72" s="168"/>
      <c r="G72" s="174">
        <v>1250622957</v>
      </c>
      <c r="H72" s="168"/>
      <c r="I72" s="158">
        <v>76610364568</v>
      </c>
      <c r="J72" s="168"/>
      <c r="K72" s="202">
        <v>0</v>
      </c>
      <c r="L72" s="168"/>
      <c r="M72" s="158">
        <f t="shared" ref="M72:M135" si="1">I72-K72</f>
        <v>76610364568</v>
      </c>
      <c r="N72"/>
      <c r="O72"/>
      <c r="P72" s="34"/>
      <c r="Q72" s="34"/>
    </row>
    <row r="73" spans="1:17" s="22" customFormat="1" ht="30" customHeight="1">
      <c r="A73" s="4" t="s">
        <v>313</v>
      </c>
      <c r="B73"/>
      <c r="C73" s="158">
        <v>0</v>
      </c>
      <c r="D73" s="168"/>
      <c r="E73" s="202">
        <v>0</v>
      </c>
      <c r="F73" s="168"/>
      <c r="G73" s="174">
        <v>0</v>
      </c>
      <c r="H73" s="168"/>
      <c r="I73" s="158">
        <v>39013698616</v>
      </c>
      <c r="J73" s="168"/>
      <c r="K73" s="202">
        <v>0</v>
      </c>
      <c r="L73" s="168"/>
      <c r="M73" s="158">
        <f t="shared" si="1"/>
        <v>39013698616</v>
      </c>
      <c r="N73"/>
      <c r="O73"/>
      <c r="P73" s="34"/>
      <c r="Q73" s="34"/>
    </row>
    <row r="74" spans="1:17" s="22" customFormat="1" ht="30" customHeight="1">
      <c r="A74" s="4" t="s">
        <v>310</v>
      </c>
      <c r="B74"/>
      <c r="C74" s="158">
        <v>7609863012</v>
      </c>
      <c r="D74" s="168"/>
      <c r="E74" s="202">
        <v>0</v>
      </c>
      <c r="F74" s="168"/>
      <c r="G74" s="174">
        <v>7609863012</v>
      </c>
      <c r="H74" s="168"/>
      <c r="I74" s="158">
        <v>53514520536</v>
      </c>
      <c r="J74" s="168"/>
      <c r="K74" s="202">
        <v>0</v>
      </c>
      <c r="L74" s="168"/>
      <c r="M74" s="158">
        <f t="shared" si="1"/>
        <v>53514520536</v>
      </c>
      <c r="N74"/>
      <c r="O74"/>
      <c r="P74" s="34"/>
      <c r="Q74" s="34"/>
    </row>
    <row r="75" spans="1:17" s="22" customFormat="1" ht="30" customHeight="1">
      <c r="A75" s="4" t="s">
        <v>315</v>
      </c>
      <c r="B75"/>
      <c r="C75" s="158">
        <v>8370849307</v>
      </c>
      <c r="D75" s="168"/>
      <c r="E75" s="202">
        <v>-2914954</v>
      </c>
      <c r="F75" s="168"/>
      <c r="G75" s="174">
        <v>8373764261</v>
      </c>
      <c r="H75" s="168"/>
      <c r="I75" s="158">
        <v>51035178033</v>
      </c>
      <c r="J75" s="168"/>
      <c r="K75" s="202">
        <v>24259934</v>
      </c>
      <c r="L75" s="168"/>
      <c r="M75" s="158">
        <f t="shared" si="1"/>
        <v>51010918099</v>
      </c>
      <c r="N75"/>
      <c r="O75"/>
      <c r="P75" s="34"/>
      <c r="Q75" s="34"/>
    </row>
    <row r="76" spans="1:17" s="22" customFormat="1" ht="30" customHeight="1">
      <c r="A76" s="4" t="s">
        <v>310</v>
      </c>
      <c r="B76"/>
      <c r="C76" s="158">
        <v>0</v>
      </c>
      <c r="D76" s="168"/>
      <c r="E76" s="202">
        <v>0</v>
      </c>
      <c r="F76" s="168"/>
      <c r="G76" s="174">
        <v>0</v>
      </c>
      <c r="H76" s="168"/>
      <c r="I76" s="158">
        <v>16126575338</v>
      </c>
      <c r="J76" s="168"/>
      <c r="K76" s="202">
        <v>0</v>
      </c>
      <c r="L76" s="168"/>
      <c r="M76" s="158">
        <f t="shared" si="1"/>
        <v>16126575338</v>
      </c>
      <c r="N76"/>
      <c r="O76"/>
      <c r="P76" s="34"/>
      <c r="Q76" s="34"/>
    </row>
    <row r="77" spans="1:17" s="22" customFormat="1" ht="30" customHeight="1">
      <c r="A77" s="4" t="s">
        <v>315</v>
      </c>
      <c r="B77"/>
      <c r="C77" s="158">
        <v>7338082168</v>
      </c>
      <c r="D77" s="168"/>
      <c r="E77" s="202">
        <v>-2651326</v>
      </c>
      <c r="F77" s="168"/>
      <c r="G77" s="174">
        <v>7340733494</v>
      </c>
      <c r="H77" s="168"/>
      <c r="I77" s="158">
        <v>78325479333</v>
      </c>
      <c r="J77" s="168"/>
      <c r="K77" s="202">
        <v>12943022</v>
      </c>
      <c r="L77" s="168"/>
      <c r="M77" s="158">
        <f t="shared" si="1"/>
        <v>78312536311</v>
      </c>
      <c r="N77"/>
      <c r="O77"/>
      <c r="P77" s="34"/>
      <c r="Q77" s="34"/>
    </row>
    <row r="78" spans="1:17" s="22" customFormat="1" ht="30" customHeight="1">
      <c r="A78" s="4" t="s">
        <v>313</v>
      </c>
      <c r="B78"/>
      <c r="C78" s="158">
        <v>0</v>
      </c>
      <c r="D78" s="168"/>
      <c r="E78" s="202">
        <v>0</v>
      </c>
      <c r="F78" s="168"/>
      <c r="G78" s="174">
        <v>0</v>
      </c>
      <c r="H78" s="168"/>
      <c r="I78" s="158">
        <v>5391780818</v>
      </c>
      <c r="J78" s="168"/>
      <c r="K78" s="202">
        <v>0</v>
      </c>
      <c r="L78" s="168"/>
      <c r="M78" s="158">
        <f t="shared" si="1"/>
        <v>5391780818</v>
      </c>
      <c r="N78"/>
      <c r="O78"/>
      <c r="P78" s="34"/>
      <c r="Q78" s="34"/>
    </row>
    <row r="79" spans="1:17" s="22" customFormat="1" ht="30" customHeight="1">
      <c r="A79" s="4" t="s">
        <v>313</v>
      </c>
      <c r="B79"/>
      <c r="C79" s="158">
        <v>5435616415</v>
      </c>
      <c r="D79" s="168"/>
      <c r="E79" s="202">
        <v>-738134</v>
      </c>
      <c r="F79" s="168"/>
      <c r="G79" s="174">
        <v>5436354549</v>
      </c>
      <c r="H79" s="168"/>
      <c r="I79" s="158">
        <v>30860273863</v>
      </c>
      <c r="J79" s="168"/>
      <c r="K79" s="202">
        <v>28477673</v>
      </c>
      <c r="L79" s="168"/>
      <c r="M79" s="158">
        <f t="shared" si="1"/>
        <v>30831796190</v>
      </c>
      <c r="N79"/>
      <c r="O79"/>
      <c r="P79" s="34"/>
      <c r="Q79" s="34"/>
    </row>
    <row r="80" spans="1:17" s="22" customFormat="1" ht="30" customHeight="1">
      <c r="A80" s="4" t="s">
        <v>315</v>
      </c>
      <c r="B80"/>
      <c r="C80" s="158">
        <v>0</v>
      </c>
      <c r="D80" s="168"/>
      <c r="E80" s="202">
        <v>0</v>
      </c>
      <c r="F80" s="168"/>
      <c r="G80" s="174">
        <v>0</v>
      </c>
      <c r="H80" s="168"/>
      <c r="I80" s="158">
        <v>19489315067</v>
      </c>
      <c r="J80" s="168"/>
      <c r="K80" s="202">
        <v>0</v>
      </c>
      <c r="L80" s="168"/>
      <c r="M80" s="158">
        <f t="shared" si="1"/>
        <v>19489315067</v>
      </c>
      <c r="N80"/>
      <c r="O80"/>
      <c r="P80" s="34"/>
      <c r="Q80" s="34"/>
    </row>
    <row r="81" spans="1:17" s="22" customFormat="1" ht="30" customHeight="1">
      <c r="A81" s="4" t="s">
        <v>309</v>
      </c>
      <c r="B81"/>
      <c r="C81" s="158">
        <v>0</v>
      </c>
      <c r="D81" s="168"/>
      <c r="E81" s="202">
        <v>0</v>
      </c>
      <c r="F81" s="168"/>
      <c r="G81" s="174">
        <v>0</v>
      </c>
      <c r="H81" s="168"/>
      <c r="I81" s="158">
        <v>18410940548</v>
      </c>
      <c r="J81" s="168"/>
      <c r="K81" s="202">
        <v>0</v>
      </c>
      <c r="L81" s="168"/>
      <c r="M81" s="158">
        <f t="shared" si="1"/>
        <v>18410940548</v>
      </c>
      <c r="N81"/>
      <c r="O81"/>
      <c r="P81" s="34"/>
      <c r="Q81" s="34"/>
    </row>
    <row r="82" spans="1:17" s="22" customFormat="1" ht="30" customHeight="1">
      <c r="A82" s="4" t="s">
        <v>311</v>
      </c>
      <c r="B82"/>
      <c r="C82" s="158">
        <v>1032767108</v>
      </c>
      <c r="D82" s="168"/>
      <c r="E82" s="202">
        <v>-154136</v>
      </c>
      <c r="F82" s="168"/>
      <c r="G82" s="174">
        <v>1032921244</v>
      </c>
      <c r="H82" s="168"/>
      <c r="I82" s="158">
        <v>5830136900</v>
      </c>
      <c r="J82" s="168"/>
      <c r="K82" s="202">
        <v>5593644</v>
      </c>
      <c r="L82" s="168"/>
      <c r="M82" s="158">
        <f t="shared" si="1"/>
        <v>5824543256</v>
      </c>
      <c r="N82"/>
      <c r="O82"/>
      <c r="P82" s="34"/>
      <c r="Q82" s="34"/>
    </row>
    <row r="83" spans="1:17" s="22" customFormat="1" ht="30" customHeight="1">
      <c r="A83" s="4" t="s">
        <v>311</v>
      </c>
      <c r="B83"/>
      <c r="C83" s="158">
        <v>6250958885</v>
      </c>
      <c r="D83" s="168"/>
      <c r="E83" s="202">
        <v>-1267772</v>
      </c>
      <c r="F83" s="168"/>
      <c r="G83" s="174">
        <v>6252226657</v>
      </c>
      <c r="H83" s="168"/>
      <c r="I83" s="158">
        <v>38952328651</v>
      </c>
      <c r="J83" s="168"/>
      <c r="K83" s="202">
        <v>32898048</v>
      </c>
      <c r="L83" s="168"/>
      <c r="M83" s="158">
        <f t="shared" si="1"/>
        <v>38919430603</v>
      </c>
      <c r="N83"/>
      <c r="O83"/>
      <c r="P83" s="34"/>
      <c r="Q83" s="34"/>
    </row>
    <row r="84" spans="1:17" s="22" customFormat="1" ht="30" customHeight="1">
      <c r="A84" s="4" t="s">
        <v>311</v>
      </c>
      <c r="B84"/>
      <c r="C84" s="158">
        <v>0</v>
      </c>
      <c r="D84" s="168"/>
      <c r="E84" s="202">
        <v>0</v>
      </c>
      <c r="F84" s="168"/>
      <c r="G84" s="174">
        <v>0</v>
      </c>
      <c r="H84" s="168"/>
      <c r="I84" s="158">
        <v>13463013689</v>
      </c>
      <c r="J84" s="168"/>
      <c r="K84" s="202">
        <v>0</v>
      </c>
      <c r="L84" s="168"/>
      <c r="M84" s="158">
        <f t="shared" si="1"/>
        <v>13463013689</v>
      </c>
      <c r="N84"/>
      <c r="O84"/>
      <c r="P84" s="34"/>
      <c r="Q84" s="34"/>
    </row>
    <row r="85" spans="1:17" s="22" customFormat="1" ht="30" customHeight="1">
      <c r="A85" s="4" t="s">
        <v>313</v>
      </c>
      <c r="B85"/>
      <c r="C85" s="158">
        <v>0</v>
      </c>
      <c r="D85" s="168"/>
      <c r="E85" s="202">
        <v>0</v>
      </c>
      <c r="F85" s="168"/>
      <c r="G85" s="174">
        <v>0</v>
      </c>
      <c r="H85" s="168"/>
      <c r="I85" s="158">
        <v>33835616436</v>
      </c>
      <c r="J85" s="168"/>
      <c r="K85" s="202">
        <v>0</v>
      </c>
      <c r="L85" s="168"/>
      <c r="M85" s="158">
        <f t="shared" si="1"/>
        <v>33835616436</v>
      </c>
      <c r="N85"/>
      <c r="O85"/>
      <c r="P85" s="34"/>
      <c r="Q85" s="34"/>
    </row>
    <row r="86" spans="1:17" s="22" customFormat="1" ht="30" customHeight="1">
      <c r="A86" s="4" t="s">
        <v>315</v>
      </c>
      <c r="B86"/>
      <c r="C86" s="158">
        <v>23644931506</v>
      </c>
      <c r="D86" s="168"/>
      <c r="E86" s="202">
        <v>0</v>
      </c>
      <c r="F86" s="168"/>
      <c r="G86" s="174">
        <v>23644931506</v>
      </c>
      <c r="H86" s="168"/>
      <c r="I86" s="158">
        <v>128289315062</v>
      </c>
      <c r="J86" s="168"/>
      <c r="K86" s="202">
        <v>0</v>
      </c>
      <c r="L86" s="168"/>
      <c r="M86" s="158">
        <f t="shared" si="1"/>
        <v>128289315062</v>
      </c>
      <c r="N86"/>
      <c r="O86"/>
      <c r="P86" s="34"/>
      <c r="Q86" s="34"/>
    </row>
    <row r="87" spans="1:17" s="22" customFormat="1" ht="30" customHeight="1">
      <c r="A87" s="4" t="s">
        <v>313</v>
      </c>
      <c r="B87"/>
      <c r="C87" s="158">
        <v>0</v>
      </c>
      <c r="D87" s="168"/>
      <c r="E87" s="202">
        <v>0</v>
      </c>
      <c r="F87" s="168"/>
      <c r="G87" s="174">
        <v>0</v>
      </c>
      <c r="H87" s="168"/>
      <c r="I87" s="158">
        <v>33390410956</v>
      </c>
      <c r="J87" s="168"/>
      <c r="K87" s="202">
        <v>0</v>
      </c>
      <c r="L87" s="168"/>
      <c r="M87" s="158">
        <f t="shared" si="1"/>
        <v>33390410956</v>
      </c>
      <c r="N87"/>
      <c r="O87"/>
      <c r="P87" s="34"/>
      <c r="Q87" s="34"/>
    </row>
    <row r="88" spans="1:17" s="22" customFormat="1" ht="30" customHeight="1">
      <c r="A88" s="4" t="s">
        <v>315</v>
      </c>
      <c r="B88"/>
      <c r="C88" s="158">
        <v>641402710</v>
      </c>
      <c r="D88" s="168"/>
      <c r="E88" s="202">
        <v>-155697</v>
      </c>
      <c r="F88" s="168"/>
      <c r="G88" s="174">
        <v>641558407</v>
      </c>
      <c r="H88" s="168"/>
      <c r="I88" s="158">
        <v>3475988880</v>
      </c>
      <c r="J88" s="168"/>
      <c r="K88" s="202">
        <v>3867312</v>
      </c>
      <c r="L88" s="168"/>
      <c r="M88" s="158">
        <f t="shared" si="1"/>
        <v>3472121568</v>
      </c>
      <c r="N88"/>
      <c r="O88"/>
      <c r="P88" s="34"/>
      <c r="Q88" s="34"/>
    </row>
    <row r="89" spans="1:17" s="22" customFormat="1" ht="30" customHeight="1">
      <c r="A89" s="4" t="s">
        <v>310</v>
      </c>
      <c r="B89"/>
      <c r="C89" s="158">
        <v>2768219238</v>
      </c>
      <c r="D89" s="168"/>
      <c r="E89" s="202">
        <v>-36580422</v>
      </c>
      <c r="F89" s="168"/>
      <c r="G89" s="174">
        <v>2804799660</v>
      </c>
      <c r="H89" s="168"/>
      <c r="I89" s="158">
        <v>49409315061</v>
      </c>
      <c r="J89" s="168"/>
      <c r="K89" s="202">
        <v>0</v>
      </c>
      <c r="L89" s="168"/>
      <c r="M89" s="158">
        <f t="shared" si="1"/>
        <v>49409315061</v>
      </c>
      <c r="N89"/>
      <c r="O89"/>
      <c r="P89" s="34"/>
      <c r="Q89" s="34"/>
    </row>
    <row r="90" spans="1:17" s="22" customFormat="1" ht="30" customHeight="1">
      <c r="A90" s="4" t="s">
        <v>313</v>
      </c>
      <c r="B90"/>
      <c r="C90" s="158">
        <v>7881643825</v>
      </c>
      <c r="D90" s="168"/>
      <c r="E90" s="202">
        <v>-2537827</v>
      </c>
      <c r="F90" s="168"/>
      <c r="G90" s="174">
        <v>7884181652</v>
      </c>
      <c r="H90" s="168"/>
      <c r="I90" s="158">
        <v>41187945150</v>
      </c>
      <c r="J90" s="168"/>
      <c r="K90" s="202">
        <v>23986555</v>
      </c>
      <c r="L90" s="168"/>
      <c r="M90" s="158">
        <f t="shared" si="1"/>
        <v>41163958595</v>
      </c>
      <c r="N90"/>
      <c r="O90"/>
      <c r="P90" s="34"/>
      <c r="Q90" s="34"/>
    </row>
    <row r="91" spans="1:17" s="22" customFormat="1" ht="30" customHeight="1">
      <c r="A91" s="4" t="s">
        <v>315</v>
      </c>
      <c r="B91"/>
      <c r="C91" s="158">
        <v>0</v>
      </c>
      <c r="D91" s="168"/>
      <c r="E91" s="202">
        <v>0</v>
      </c>
      <c r="F91" s="168"/>
      <c r="G91" s="174">
        <v>0</v>
      </c>
      <c r="H91" s="168"/>
      <c r="I91" s="158">
        <v>34089041103</v>
      </c>
      <c r="J91" s="168"/>
      <c r="K91" s="202">
        <v>0</v>
      </c>
      <c r="L91" s="168"/>
      <c r="M91" s="158">
        <f t="shared" si="1"/>
        <v>34089041103</v>
      </c>
      <c r="N91"/>
      <c r="O91"/>
      <c r="P91" s="34"/>
      <c r="Q91" s="34"/>
    </row>
    <row r="92" spans="1:17" s="22" customFormat="1" ht="30" customHeight="1">
      <c r="A92" s="4" t="s">
        <v>310</v>
      </c>
      <c r="B92"/>
      <c r="C92" s="158">
        <v>681095994</v>
      </c>
      <c r="D92" s="168"/>
      <c r="E92" s="202">
        <v>-2955250</v>
      </c>
      <c r="F92" s="168"/>
      <c r="G92" s="174">
        <v>684051244</v>
      </c>
      <c r="H92" s="168"/>
      <c r="I92" s="158">
        <v>11990684922</v>
      </c>
      <c r="J92" s="168"/>
      <c r="K92" s="202">
        <v>0</v>
      </c>
      <c r="L92" s="168"/>
      <c r="M92" s="158">
        <f t="shared" si="1"/>
        <v>11990684922</v>
      </c>
      <c r="N92"/>
      <c r="O92"/>
      <c r="P92" s="34"/>
      <c r="Q92" s="34"/>
    </row>
    <row r="93" spans="1:17" s="22" customFormat="1" ht="30" customHeight="1">
      <c r="A93" s="4" t="s">
        <v>311</v>
      </c>
      <c r="B93"/>
      <c r="C93" s="158">
        <v>0</v>
      </c>
      <c r="D93" s="168"/>
      <c r="E93" s="202">
        <v>0</v>
      </c>
      <c r="F93" s="168"/>
      <c r="G93" s="174">
        <v>0</v>
      </c>
      <c r="H93" s="168"/>
      <c r="I93" s="158">
        <v>11041095888</v>
      </c>
      <c r="J93" s="168"/>
      <c r="K93" s="202">
        <v>0</v>
      </c>
      <c r="L93" s="168"/>
      <c r="M93" s="158">
        <f t="shared" si="1"/>
        <v>11041095888</v>
      </c>
      <c r="N93"/>
      <c r="O93"/>
      <c r="P93" s="34"/>
      <c r="Q93" s="34"/>
    </row>
    <row r="94" spans="1:17" s="22" customFormat="1" ht="30" customHeight="1">
      <c r="A94" s="4" t="s">
        <v>315</v>
      </c>
      <c r="B94"/>
      <c r="C94" s="158">
        <v>5816109578</v>
      </c>
      <c r="D94" s="168"/>
      <c r="E94" s="202">
        <v>-2025325</v>
      </c>
      <c r="F94" s="168"/>
      <c r="G94" s="174">
        <v>5818134903</v>
      </c>
      <c r="H94" s="168"/>
      <c r="I94" s="158">
        <v>30018630080</v>
      </c>
      <c r="J94" s="168"/>
      <c r="K94" s="202">
        <v>16855928</v>
      </c>
      <c r="L94" s="168"/>
      <c r="M94" s="158">
        <f t="shared" si="1"/>
        <v>30001774152</v>
      </c>
      <c r="N94"/>
      <c r="O94"/>
      <c r="P94" s="34"/>
      <c r="Q94" s="34"/>
    </row>
    <row r="95" spans="1:17" s="22" customFormat="1" ht="30" customHeight="1">
      <c r="A95" s="4" t="s">
        <v>313</v>
      </c>
      <c r="B95"/>
      <c r="C95" s="158">
        <v>5435616415</v>
      </c>
      <c r="D95" s="168"/>
      <c r="E95" s="202">
        <v>-1892827</v>
      </c>
      <c r="F95" s="168"/>
      <c r="G95" s="174">
        <v>5437509242</v>
      </c>
      <c r="H95" s="168"/>
      <c r="I95" s="158">
        <v>28054794400</v>
      </c>
      <c r="J95" s="168"/>
      <c r="K95" s="202">
        <v>10074721</v>
      </c>
      <c r="L95" s="168"/>
      <c r="M95" s="158">
        <f t="shared" si="1"/>
        <v>28044719679</v>
      </c>
      <c r="N95"/>
      <c r="O95"/>
      <c r="P95" s="34"/>
      <c r="Q95" s="34"/>
    </row>
    <row r="96" spans="1:17" s="22" customFormat="1" ht="30" customHeight="1">
      <c r="A96" s="4" t="s">
        <v>313</v>
      </c>
      <c r="B96"/>
      <c r="C96" s="158">
        <v>0</v>
      </c>
      <c r="D96" s="168"/>
      <c r="E96" s="202">
        <v>0</v>
      </c>
      <c r="F96" s="168"/>
      <c r="G96" s="174">
        <v>0</v>
      </c>
      <c r="H96" s="168"/>
      <c r="I96" s="158">
        <v>23583287730</v>
      </c>
      <c r="J96" s="168"/>
      <c r="K96" s="202">
        <v>0</v>
      </c>
      <c r="L96" s="168"/>
      <c r="M96" s="158">
        <f t="shared" si="1"/>
        <v>23583287730</v>
      </c>
      <c r="N96"/>
      <c r="O96"/>
      <c r="P96" s="34"/>
      <c r="Q96" s="34"/>
    </row>
    <row r="97" spans="1:17" s="22" customFormat="1" ht="30" customHeight="1">
      <c r="A97" s="4" t="s">
        <v>315</v>
      </c>
      <c r="B97"/>
      <c r="C97" s="158">
        <v>19024657530</v>
      </c>
      <c r="D97" s="168"/>
      <c r="E97" s="202">
        <v>0</v>
      </c>
      <c r="F97" s="168"/>
      <c r="G97" s="174">
        <v>19024657530</v>
      </c>
      <c r="H97" s="168"/>
      <c r="I97" s="158">
        <v>95736986280</v>
      </c>
      <c r="J97" s="168"/>
      <c r="K97" s="202">
        <v>0</v>
      </c>
      <c r="L97" s="168"/>
      <c r="M97" s="158">
        <f t="shared" si="1"/>
        <v>95736986280</v>
      </c>
      <c r="N97"/>
      <c r="O97"/>
      <c r="P97" s="34"/>
      <c r="Q97" s="34"/>
    </row>
    <row r="98" spans="1:17" s="22" customFormat="1" ht="30" customHeight="1">
      <c r="A98" s="4" t="s">
        <v>310</v>
      </c>
      <c r="B98"/>
      <c r="C98" s="158">
        <v>10871232861</v>
      </c>
      <c r="D98" s="168"/>
      <c r="E98" s="202">
        <v>0</v>
      </c>
      <c r="F98" s="168"/>
      <c r="G98" s="174">
        <v>10871232861</v>
      </c>
      <c r="H98" s="168"/>
      <c r="I98" s="158">
        <v>54706849236</v>
      </c>
      <c r="J98" s="168"/>
      <c r="K98" s="202">
        <v>0</v>
      </c>
      <c r="L98" s="168"/>
      <c r="M98" s="158">
        <f t="shared" si="1"/>
        <v>54706849236</v>
      </c>
      <c r="N98"/>
      <c r="O98"/>
      <c r="P98" s="34"/>
      <c r="Q98" s="34"/>
    </row>
    <row r="99" spans="1:17" s="22" customFormat="1" ht="30" customHeight="1">
      <c r="A99" s="4" t="s">
        <v>311</v>
      </c>
      <c r="B99"/>
      <c r="C99" s="158">
        <v>10871232861</v>
      </c>
      <c r="D99" s="168"/>
      <c r="E99" s="202">
        <v>0</v>
      </c>
      <c r="F99" s="168"/>
      <c r="G99" s="174">
        <v>10871232861</v>
      </c>
      <c r="H99" s="168"/>
      <c r="I99" s="158">
        <v>54706849236</v>
      </c>
      <c r="J99" s="168"/>
      <c r="K99" s="202">
        <v>0</v>
      </c>
      <c r="L99" s="168"/>
      <c r="M99" s="158">
        <f t="shared" si="1"/>
        <v>54706849236</v>
      </c>
      <c r="N99"/>
      <c r="O99"/>
      <c r="P99" s="34"/>
      <c r="Q99" s="34"/>
    </row>
    <row r="100" spans="1:17" s="22" customFormat="1" ht="30" customHeight="1">
      <c r="A100" s="4" t="s">
        <v>315</v>
      </c>
      <c r="B100"/>
      <c r="C100" s="158">
        <v>516383554</v>
      </c>
      <c r="D100" s="168"/>
      <c r="E100" s="202">
        <v>-206775</v>
      </c>
      <c r="F100" s="168"/>
      <c r="G100" s="174">
        <v>516590329</v>
      </c>
      <c r="H100" s="168"/>
      <c r="I100" s="158">
        <v>2598575304</v>
      </c>
      <c r="J100" s="168"/>
      <c r="K100" s="202">
        <v>13339</v>
      </c>
      <c r="L100" s="168"/>
      <c r="M100" s="158">
        <f t="shared" si="1"/>
        <v>2598561965</v>
      </c>
      <c r="N100"/>
      <c r="O100"/>
      <c r="P100" s="34"/>
      <c r="Q100" s="34"/>
    </row>
    <row r="101" spans="1:17" s="22" customFormat="1" ht="30" customHeight="1">
      <c r="A101" s="4" t="s">
        <v>315</v>
      </c>
      <c r="B101"/>
      <c r="C101" s="158">
        <v>0</v>
      </c>
      <c r="D101" s="168"/>
      <c r="E101" s="202">
        <v>0</v>
      </c>
      <c r="F101" s="168"/>
      <c r="G101" s="174">
        <v>0</v>
      </c>
      <c r="H101" s="168"/>
      <c r="I101" s="158">
        <v>29764383555</v>
      </c>
      <c r="J101" s="168"/>
      <c r="K101" s="202">
        <v>0</v>
      </c>
      <c r="L101" s="168"/>
      <c r="M101" s="158">
        <f t="shared" si="1"/>
        <v>29764383555</v>
      </c>
      <c r="N101"/>
      <c r="O101"/>
      <c r="P101" s="34"/>
      <c r="Q101" s="34"/>
    </row>
    <row r="102" spans="1:17" s="22" customFormat="1" ht="30" customHeight="1">
      <c r="A102" s="4" t="s">
        <v>339</v>
      </c>
      <c r="B102"/>
      <c r="C102" s="158">
        <v>0</v>
      </c>
      <c r="D102" s="168"/>
      <c r="E102" s="202">
        <v>0</v>
      </c>
      <c r="F102" s="168"/>
      <c r="G102" s="174">
        <v>0</v>
      </c>
      <c r="H102" s="168"/>
      <c r="I102" s="158">
        <v>40561643833</v>
      </c>
      <c r="J102" s="168"/>
      <c r="K102" s="202">
        <v>0</v>
      </c>
      <c r="L102" s="168"/>
      <c r="M102" s="158">
        <f t="shared" si="1"/>
        <v>40561643833</v>
      </c>
      <c r="N102"/>
      <c r="O102"/>
      <c r="P102" s="34"/>
      <c r="Q102" s="34"/>
    </row>
    <row r="103" spans="1:17" s="22" customFormat="1" ht="30" customHeight="1">
      <c r="A103" s="4" t="s">
        <v>313</v>
      </c>
      <c r="B103"/>
      <c r="C103" s="158">
        <v>0</v>
      </c>
      <c r="D103" s="168"/>
      <c r="E103" s="202">
        <v>0</v>
      </c>
      <c r="F103" s="168"/>
      <c r="G103" s="174">
        <v>0</v>
      </c>
      <c r="H103" s="168"/>
      <c r="I103" s="158">
        <v>15582191781</v>
      </c>
      <c r="J103" s="168"/>
      <c r="K103" s="202">
        <v>0</v>
      </c>
      <c r="L103" s="168"/>
      <c r="M103" s="158">
        <f t="shared" si="1"/>
        <v>15582191781</v>
      </c>
      <c r="N103"/>
      <c r="O103"/>
      <c r="P103" s="34"/>
      <c r="Q103" s="34"/>
    </row>
    <row r="104" spans="1:17" s="22" customFormat="1" ht="30" customHeight="1">
      <c r="A104" s="4" t="s">
        <v>316</v>
      </c>
      <c r="B104"/>
      <c r="C104" s="158">
        <v>725425</v>
      </c>
      <c r="D104" s="168"/>
      <c r="E104" s="202">
        <v>0</v>
      </c>
      <c r="F104" s="168"/>
      <c r="G104" s="174">
        <v>725425</v>
      </c>
      <c r="H104" s="168"/>
      <c r="I104" s="158">
        <v>1567907572</v>
      </c>
      <c r="J104" s="168"/>
      <c r="K104" s="202">
        <v>0</v>
      </c>
      <c r="L104" s="168"/>
      <c r="M104" s="158">
        <f t="shared" si="1"/>
        <v>1567907572</v>
      </c>
      <c r="N104"/>
      <c r="O104"/>
      <c r="P104" s="34"/>
      <c r="Q104" s="34"/>
    </row>
    <row r="105" spans="1:17" s="22" customFormat="1" ht="30" customHeight="1">
      <c r="A105" s="4" t="s">
        <v>342</v>
      </c>
      <c r="B105"/>
      <c r="C105" s="158">
        <v>0</v>
      </c>
      <c r="D105" s="168"/>
      <c r="E105" s="202">
        <v>0</v>
      </c>
      <c r="F105" s="168"/>
      <c r="G105" s="174">
        <v>0</v>
      </c>
      <c r="H105" s="168"/>
      <c r="I105" s="158">
        <v>66106849312</v>
      </c>
      <c r="J105" s="168"/>
      <c r="K105" s="202">
        <v>0</v>
      </c>
      <c r="L105" s="168"/>
      <c r="M105" s="158">
        <f t="shared" si="1"/>
        <v>66106849312</v>
      </c>
      <c r="N105"/>
      <c r="O105"/>
      <c r="P105" s="34"/>
      <c r="Q105" s="34"/>
    </row>
    <row r="106" spans="1:17" s="22" customFormat="1" ht="30" customHeight="1">
      <c r="A106" s="4" t="s">
        <v>342</v>
      </c>
      <c r="B106"/>
      <c r="C106" s="158">
        <v>0</v>
      </c>
      <c r="D106" s="168"/>
      <c r="E106" s="202">
        <v>0</v>
      </c>
      <c r="F106" s="168"/>
      <c r="G106" s="174">
        <v>0</v>
      </c>
      <c r="H106" s="168"/>
      <c r="I106" s="158">
        <v>7184589041</v>
      </c>
      <c r="J106" s="168"/>
      <c r="K106" s="202">
        <v>0</v>
      </c>
      <c r="L106" s="168"/>
      <c r="M106" s="158">
        <f t="shared" si="1"/>
        <v>7184589041</v>
      </c>
      <c r="N106"/>
      <c r="O106"/>
      <c r="P106" s="34"/>
      <c r="Q106" s="34"/>
    </row>
    <row r="107" spans="1:17" s="22" customFormat="1" ht="30" customHeight="1">
      <c r="A107" s="4" t="s">
        <v>317</v>
      </c>
      <c r="B107"/>
      <c r="C107" s="158">
        <v>6324</v>
      </c>
      <c r="D107" s="168"/>
      <c r="E107" s="202">
        <v>0</v>
      </c>
      <c r="F107" s="168"/>
      <c r="G107" s="174">
        <v>6324</v>
      </c>
      <c r="H107" s="168"/>
      <c r="I107" s="158">
        <v>53496</v>
      </c>
      <c r="J107" s="168"/>
      <c r="K107" s="202">
        <v>0</v>
      </c>
      <c r="L107" s="168"/>
      <c r="M107" s="158">
        <f t="shared" si="1"/>
        <v>53496</v>
      </c>
      <c r="N107"/>
      <c r="O107"/>
      <c r="P107" s="34"/>
      <c r="Q107" s="34"/>
    </row>
    <row r="108" spans="1:17" s="22" customFormat="1" ht="30" customHeight="1">
      <c r="A108" s="4" t="s">
        <v>318</v>
      </c>
      <c r="B108"/>
      <c r="C108" s="158">
        <v>50660</v>
      </c>
      <c r="D108" s="168"/>
      <c r="E108" s="202">
        <v>0</v>
      </c>
      <c r="F108" s="168"/>
      <c r="G108" s="174">
        <v>50660</v>
      </c>
      <c r="H108" s="168"/>
      <c r="I108" s="158">
        <v>158376</v>
      </c>
      <c r="J108" s="168"/>
      <c r="K108" s="202">
        <v>0</v>
      </c>
      <c r="L108" s="168"/>
      <c r="M108" s="158">
        <f t="shared" si="1"/>
        <v>158376</v>
      </c>
      <c r="N108"/>
      <c r="O108"/>
      <c r="P108" s="34"/>
      <c r="Q108" s="34"/>
    </row>
    <row r="109" spans="1:17" s="22" customFormat="1" ht="30" customHeight="1">
      <c r="A109" s="4" t="s">
        <v>319</v>
      </c>
      <c r="B109"/>
      <c r="C109" s="158">
        <v>10185</v>
      </c>
      <c r="D109" s="168"/>
      <c r="E109" s="202">
        <v>0</v>
      </c>
      <c r="F109" s="168"/>
      <c r="G109" s="174">
        <v>10185</v>
      </c>
      <c r="H109" s="168"/>
      <c r="I109" s="158">
        <v>78656</v>
      </c>
      <c r="J109" s="168"/>
      <c r="K109" s="202">
        <v>0</v>
      </c>
      <c r="L109" s="168"/>
      <c r="M109" s="158">
        <f t="shared" si="1"/>
        <v>78656</v>
      </c>
      <c r="N109"/>
      <c r="O109"/>
      <c r="P109" s="34"/>
      <c r="Q109" s="34"/>
    </row>
    <row r="110" spans="1:17" s="22" customFormat="1" ht="30" customHeight="1">
      <c r="A110" s="4" t="s">
        <v>320</v>
      </c>
      <c r="B110"/>
      <c r="C110" s="158">
        <v>5106506837</v>
      </c>
      <c r="D110" s="168"/>
      <c r="E110" s="202">
        <v>-486632</v>
      </c>
      <c r="F110" s="168"/>
      <c r="G110" s="174">
        <v>5106993469</v>
      </c>
      <c r="H110" s="168"/>
      <c r="I110" s="158">
        <v>24379451996</v>
      </c>
      <c r="J110" s="168"/>
      <c r="K110" s="202">
        <v>28758377</v>
      </c>
      <c r="L110" s="168"/>
      <c r="M110" s="158">
        <f t="shared" si="1"/>
        <v>24350693619</v>
      </c>
      <c r="N110"/>
      <c r="O110"/>
      <c r="P110" s="34"/>
      <c r="Q110" s="34"/>
    </row>
    <row r="111" spans="1:17" s="22" customFormat="1" ht="30" customHeight="1">
      <c r="A111" s="4" t="s">
        <v>320</v>
      </c>
      <c r="B111"/>
      <c r="C111" s="158">
        <v>18769863012</v>
      </c>
      <c r="D111" s="168"/>
      <c r="E111" s="202">
        <v>-2042423</v>
      </c>
      <c r="F111" s="168"/>
      <c r="G111" s="174">
        <v>18771905435</v>
      </c>
      <c r="H111" s="168"/>
      <c r="I111" s="158">
        <v>89005479444</v>
      </c>
      <c r="J111" s="168"/>
      <c r="K111" s="202">
        <v>120766467</v>
      </c>
      <c r="L111" s="168"/>
      <c r="M111" s="158">
        <f t="shared" si="1"/>
        <v>88884712977</v>
      </c>
      <c r="N111"/>
      <c r="O111"/>
      <c r="P111" s="34"/>
      <c r="Q111" s="34"/>
    </row>
    <row r="112" spans="1:17" s="22" customFormat="1" ht="30" customHeight="1">
      <c r="A112" s="4" t="s">
        <v>320</v>
      </c>
      <c r="B112"/>
      <c r="C112" s="158">
        <v>5520547921</v>
      </c>
      <c r="D112" s="168"/>
      <c r="E112" s="202">
        <v>-675205</v>
      </c>
      <c r="F112" s="168"/>
      <c r="G112" s="174">
        <v>5521223126</v>
      </c>
      <c r="H112" s="168"/>
      <c r="I112" s="158">
        <v>25999999886</v>
      </c>
      <c r="J112" s="168"/>
      <c r="K112" s="202">
        <v>39945975</v>
      </c>
      <c r="L112" s="168"/>
      <c r="M112" s="158">
        <f t="shared" si="1"/>
        <v>25960053911</v>
      </c>
      <c r="N112"/>
      <c r="O112"/>
      <c r="P112" s="34"/>
      <c r="Q112" s="34"/>
    </row>
    <row r="113" spans="1:17" s="22" customFormat="1" ht="30" customHeight="1">
      <c r="A113" s="4" t="s">
        <v>321</v>
      </c>
      <c r="B113"/>
      <c r="C113" s="158">
        <v>45552</v>
      </c>
      <c r="D113" s="168"/>
      <c r="E113" s="202">
        <v>0</v>
      </c>
      <c r="F113" s="168"/>
      <c r="G113" s="174">
        <v>45552</v>
      </c>
      <c r="H113" s="168"/>
      <c r="I113" s="158">
        <v>161573</v>
      </c>
      <c r="J113" s="168"/>
      <c r="K113" s="202">
        <v>0</v>
      </c>
      <c r="L113" s="168"/>
      <c r="M113" s="158">
        <f t="shared" si="1"/>
        <v>161573</v>
      </c>
      <c r="N113"/>
      <c r="O113"/>
      <c r="P113" s="34"/>
      <c r="Q113" s="34"/>
    </row>
    <row r="114" spans="1:17" s="22" customFormat="1" ht="30" customHeight="1">
      <c r="A114" s="4" t="s">
        <v>322</v>
      </c>
      <c r="B114"/>
      <c r="C114" s="158">
        <v>8026027379</v>
      </c>
      <c r="D114" s="168"/>
      <c r="E114" s="202">
        <v>-2055152</v>
      </c>
      <c r="F114" s="168"/>
      <c r="G114" s="174">
        <v>8028082531</v>
      </c>
      <c r="H114" s="168"/>
      <c r="I114" s="158">
        <v>35210958824</v>
      </c>
      <c r="J114" s="168"/>
      <c r="K114" s="202">
        <v>42497856</v>
      </c>
      <c r="L114" s="168"/>
      <c r="M114" s="158">
        <f t="shared" si="1"/>
        <v>35168460968</v>
      </c>
      <c r="N114"/>
      <c r="O114"/>
      <c r="P114" s="34"/>
      <c r="Q114" s="34"/>
    </row>
    <row r="115" spans="1:17" s="22" customFormat="1" ht="30" customHeight="1">
      <c r="A115" s="4" t="s">
        <v>310</v>
      </c>
      <c r="B115"/>
      <c r="C115" s="158">
        <v>7609863012</v>
      </c>
      <c r="D115" s="168"/>
      <c r="E115" s="202">
        <v>-4299126</v>
      </c>
      <c r="F115" s="168"/>
      <c r="G115" s="174">
        <v>7614162138</v>
      </c>
      <c r="H115" s="168"/>
      <c r="I115" s="158">
        <v>59406027360</v>
      </c>
      <c r="J115" s="168"/>
      <c r="K115" s="202">
        <v>435856</v>
      </c>
      <c r="L115" s="168"/>
      <c r="M115" s="158">
        <f t="shared" si="1"/>
        <v>59405591504</v>
      </c>
      <c r="N115"/>
      <c r="O115"/>
      <c r="P115" s="34"/>
      <c r="Q115" s="34"/>
    </row>
    <row r="116" spans="1:17" s="22" customFormat="1" ht="30" customHeight="1">
      <c r="A116" s="4" t="s">
        <v>323</v>
      </c>
      <c r="B116"/>
      <c r="C116" s="158">
        <v>13589041084</v>
      </c>
      <c r="D116" s="168"/>
      <c r="E116" s="202">
        <v>-3838506</v>
      </c>
      <c r="F116" s="168"/>
      <c r="G116" s="174">
        <v>13592879590</v>
      </c>
      <c r="H116" s="168"/>
      <c r="I116" s="158">
        <v>58739725976</v>
      </c>
      <c r="J116" s="168"/>
      <c r="K116" s="202">
        <v>63892725</v>
      </c>
      <c r="L116" s="168"/>
      <c r="M116" s="158">
        <f t="shared" si="1"/>
        <v>58675833251</v>
      </c>
      <c r="N116"/>
      <c r="O116"/>
      <c r="P116" s="34"/>
      <c r="Q116" s="34"/>
    </row>
    <row r="117" spans="1:17" s="22" customFormat="1" ht="30" customHeight="1">
      <c r="A117" s="4" t="s">
        <v>343</v>
      </c>
      <c r="B117"/>
      <c r="C117" s="158">
        <v>0</v>
      </c>
      <c r="D117" s="168"/>
      <c r="E117" s="202">
        <v>-47919589</v>
      </c>
      <c r="F117" s="168"/>
      <c r="G117" s="174">
        <v>47919589</v>
      </c>
      <c r="H117" s="168"/>
      <c r="I117" s="158">
        <v>38575342432</v>
      </c>
      <c r="J117" s="168"/>
      <c r="K117" s="202">
        <v>0</v>
      </c>
      <c r="L117" s="168"/>
      <c r="M117" s="158">
        <f t="shared" si="1"/>
        <v>38575342432</v>
      </c>
      <c r="N117"/>
      <c r="O117"/>
      <c r="P117" s="34"/>
      <c r="Q117" s="34"/>
    </row>
    <row r="118" spans="1:17" s="22" customFormat="1" ht="30" customHeight="1">
      <c r="A118" s="4" t="s">
        <v>315</v>
      </c>
      <c r="B118"/>
      <c r="C118" s="158">
        <v>27178082168</v>
      </c>
      <c r="D118" s="168"/>
      <c r="E118" s="202">
        <v>-7677012</v>
      </c>
      <c r="F118" s="168"/>
      <c r="G118" s="174">
        <v>27185759180</v>
      </c>
      <c r="H118" s="168"/>
      <c r="I118" s="158">
        <v>117479451952</v>
      </c>
      <c r="J118" s="168"/>
      <c r="K118" s="202">
        <v>127785541</v>
      </c>
      <c r="L118" s="168"/>
      <c r="M118" s="158">
        <f t="shared" si="1"/>
        <v>117351666411</v>
      </c>
      <c r="N118"/>
      <c r="O118"/>
      <c r="P118" s="34"/>
      <c r="Q118" s="34"/>
    </row>
    <row r="119" spans="1:17" s="22" customFormat="1" ht="30" customHeight="1">
      <c r="A119" s="4" t="s">
        <v>313</v>
      </c>
      <c r="B119"/>
      <c r="C119" s="158">
        <v>8153424638</v>
      </c>
      <c r="D119" s="168"/>
      <c r="E119" s="202">
        <v>-2303103</v>
      </c>
      <c r="F119" s="168"/>
      <c r="G119" s="174">
        <v>8155727741</v>
      </c>
      <c r="H119" s="168"/>
      <c r="I119" s="158">
        <v>67839999909</v>
      </c>
      <c r="J119" s="168"/>
      <c r="K119" s="202">
        <v>13835954</v>
      </c>
      <c r="L119" s="168"/>
      <c r="M119" s="158">
        <f t="shared" si="1"/>
        <v>67826163955</v>
      </c>
      <c r="N119"/>
      <c r="O119"/>
      <c r="P119" s="34"/>
      <c r="Q119" s="34"/>
    </row>
    <row r="120" spans="1:17" s="22" customFormat="1" ht="30" customHeight="1">
      <c r="A120" s="4" t="s">
        <v>326</v>
      </c>
      <c r="B120"/>
      <c r="C120" s="158">
        <v>0</v>
      </c>
      <c r="D120" s="168"/>
      <c r="E120" s="202">
        <v>0</v>
      </c>
      <c r="F120" s="168"/>
      <c r="G120" s="174">
        <v>0</v>
      </c>
      <c r="H120" s="168"/>
      <c r="I120" s="158">
        <v>18849302465</v>
      </c>
      <c r="J120" s="168"/>
      <c r="K120" s="202">
        <v>0</v>
      </c>
      <c r="L120" s="168"/>
      <c r="M120" s="158">
        <f t="shared" si="1"/>
        <v>18849302465</v>
      </c>
      <c r="N120"/>
      <c r="O120"/>
      <c r="P120" s="34"/>
      <c r="Q120" s="34"/>
    </row>
    <row r="121" spans="1:17" s="22" customFormat="1" ht="30" customHeight="1">
      <c r="A121" s="4" t="s">
        <v>313</v>
      </c>
      <c r="B121"/>
      <c r="C121" s="158">
        <v>12230136957</v>
      </c>
      <c r="D121" s="168"/>
      <c r="E121" s="202">
        <v>-3777167</v>
      </c>
      <c r="F121" s="168"/>
      <c r="G121" s="174">
        <v>12233914124</v>
      </c>
      <c r="H121" s="168"/>
      <c r="I121" s="158">
        <v>52076712204</v>
      </c>
      <c r="J121" s="168"/>
      <c r="K121" s="202">
        <v>47275502</v>
      </c>
      <c r="L121" s="168"/>
      <c r="M121" s="158">
        <f t="shared" si="1"/>
        <v>52029436702</v>
      </c>
      <c r="N121"/>
      <c r="O121"/>
      <c r="P121" s="34"/>
      <c r="Q121" s="34"/>
    </row>
    <row r="122" spans="1:17" s="22" customFormat="1" ht="30" customHeight="1">
      <c r="A122" s="4" t="s">
        <v>315</v>
      </c>
      <c r="B122"/>
      <c r="C122" s="158">
        <v>0</v>
      </c>
      <c r="D122" s="168"/>
      <c r="E122" s="202">
        <v>0</v>
      </c>
      <c r="F122" s="168"/>
      <c r="G122" s="174">
        <v>0</v>
      </c>
      <c r="H122" s="168"/>
      <c r="I122" s="158">
        <v>33835616436</v>
      </c>
      <c r="J122" s="168"/>
      <c r="K122" s="202">
        <v>0</v>
      </c>
      <c r="L122" s="168"/>
      <c r="M122" s="158">
        <f t="shared" si="1"/>
        <v>33835616436</v>
      </c>
      <c r="N122"/>
      <c r="O122"/>
      <c r="P122" s="34"/>
      <c r="Q122" s="34"/>
    </row>
    <row r="123" spans="1:17" s="22" customFormat="1" ht="30" customHeight="1">
      <c r="A123" s="4" t="s">
        <v>311</v>
      </c>
      <c r="B123"/>
      <c r="C123" s="158">
        <v>8153424638</v>
      </c>
      <c r="D123" s="168"/>
      <c r="E123" s="202">
        <v>-334194</v>
      </c>
      <c r="F123" s="168"/>
      <c r="G123" s="174">
        <v>8153758832</v>
      </c>
      <c r="H123" s="168"/>
      <c r="I123" s="158">
        <v>31824657458</v>
      </c>
      <c r="J123" s="168"/>
      <c r="K123" s="202">
        <v>18315947</v>
      </c>
      <c r="L123" s="168"/>
      <c r="M123" s="158">
        <f t="shared" si="1"/>
        <v>31806341511</v>
      </c>
      <c r="N123"/>
      <c r="O123"/>
      <c r="P123" s="34"/>
      <c r="Q123" s="34"/>
    </row>
    <row r="124" spans="1:17" s="22" customFormat="1" ht="30" customHeight="1">
      <c r="A124" s="4" t="s">
        <v>313</v>
      </c>
      <c r="B124"/>
      <c r="C124" s="158">
        <v>10871232861</v>
      </c>
      <c r="D124" s="168"/>
      <c r="E124" s="202">
        <v>-445591</v>
      </c>
      <c r="F124" s="168"/>
      <c r="G124" s="174">
        <v>10871678452</v>
      </c>
      <c r="H124" s="168"/>
      <c r="I124" s="158">
        <v>42432876651</v>
      </c>
      <c r="J124" s="168"/>
      <c r="K124" s="202">
        <v>24421263</v>
      </c>
      <c r="L124" s="168"/>
      <c r="M124" s="158">
        <f t="shared" si="1"/>
        <v>42408455388</v>
      </c>
      <c r="N124"/>
      <c r="O124"/>
      <c r="P124" s="34"/>
      <c r="Q124" s="34"/>
    </row>
    <row r="125" spans="1:17" s="22" customFormat="1" ht="30" customHeight="1">
      <c r="A125" s="4" t="s">
        <v>313</v>
      </c>
      <c r="B125"/>
      <c r="C125" s="158">
        <v>11686575331</v>
      </c>
      <c r="D125" s="168"/>
      <c r="E125" s="202">
        <v>-796957</v>
      </c>
      <c r="F125" s="168"/>
      <c r="G125" s="174">
        <v>11687372288</v>
      </c>
      <c r="H125" s="168"/>
      <c r="I125" s="158">
        <v>44861369819</v>
      </c>
      <c r="J125" s="168"/>
      <c r="K125" s="202">
        <v>40387717</v>
      </c>
      <c r="L125" s="168"/>
      <c r="M125" s="158">
        <f t="shared" si="1"/>
        <v>44820982102</v>
      </c>
      <c r="N125"/>
      <c r="O125"/>
      <c r="P125" s="34"/>
      <c r="Q125" s="34"/>
    </row>
    <row r="126" spans="1:17" s="22" customFormat="1" ht="30" customHeight="1">
      <c r="A126" s="4" t="s">
        <v>310</v>
      </c>
      <c r="B126"/>
      <c r="C126" s="158">
        <v>27602739698</v>
      </c>
      <c r="D126" s="168"/>
      <c r="E126" s="202">
        <v>-3747826</v>
      </c>
      <c r="F126" s="168"/>
      <c r="G126" s="174">
        <v>27606487524</v>
      </c>
      <c r="H126" s="168"/>
      <c r="I126" s="158">
        <v>101506849212</v>
      </c>
      <c r="J126" s="168"/>
      <c r="K126" s="202">
        <v>153781770</v>
      </c>
      <c r="L126" s="168"/>
      <c r="M126" s="158">
        <f t="shared" si="1"/>
        <v>101353067442</v>
      </c>
      <c r="N126"/>
      <c r="O126"/>
      <c r="P126" s="34"/>
      <c r="Q126" s="34"/>
    </row>
    <row r="127" spans="1:17" s="22" customFormat="1" ht="30" customHeight="1">
      <c r="A127" s="4" t="s">
        <v>344</v>
      </c>
      <c r="B127"/>
      <c r="C127" s="158">
        <v>0</v>
      </c>
      <c r="D127" s="168"/>
      <c r="E127" s="202">
        <v>0</v>
      </c>
      <c r="F127" s="168"/>
      <c r="G127" s="174">
        <v>0</v>
      </c>
      <c r="H127" s="168"/>
      <c r="I127" s="158">
        <v>25330</v>
      </c>
      <c r="J127" s="168"/>
      <c r="K127" s="202">
        <v>0</v>
      </c>
      <c r="L127" s="168"/>
      <c r="M127" s="158">
        <f t="shared" si="1"/>
        <v>25330</v>
      </c>
      <c r="N127"/>
      <c r="O127"/>
      <c r="P127" s="34"/>
      <c r="Q127" s="34"/>
    </row>
    <row r="128" spans="1:17" s="22" customFormat="1" ht="30" customHeight="1">
      <c r="A128" s="4" t="s">
        <v>345</v>
      </c>
      <c r="B128"/>
      <c r="C128" s="158">
        <v>0</v>
      </c>
      <c r="D128" s="168"/>
      <c r="E128" s="202">
        <v>0</v>
      </c>
      <c r="F128" s="168"/>
      <c r="G128" s="174">
        <v>0</v>
      </c>
      <c r="H128" s="168"/>
      <c r="I128" s="158">
        <v>6238356159</v>
      </c>
      <c r="J128" s="168"/>
      <c r="K128" s="202">
        <v>0</v>
      </c>
      <c r="L128" s="168"/>
      <c r="M128" s="158">
        <f t="shared" si="1"/>
        <v>6238356159</v>
      </c>
      <c r="N128"/>
      <c r="O128"/>
      <c r="P128" s="34"/>
      <c r="Q128" s="34"/>
    </row>
    <row r="129" spans="1:17" s="22" customFormat="1" ht="30" customHeight="1">
      <c r="A129" s="4" t="s">
        <v>313</v>
      </c>
      <c r="B129"/>
      <c r="C129" s="158">
        <v>13589041084</v>
      </c>
      <c r="D129" s="168"/>
      <c r="E129" s="202">
        <v>-3118099</v>
      </c>
      <c r="F129" s="168"/>
      <c r="G129" s="174">
        <v>13592159183</v>
      </c>
      <c r="H129" s="168"/>
      <c r="I129" s="158">
        <v>46904109548</v>
      </c>
      <c r="J129" s="168"/>
      <c r="K129" s="202">
        <v>80768815</v>
      </c>
      <c r="L129" s="168"/>
      <c r="M129" s="158">
        <f t="shared" si="1"/>
        <v>46823340733</v>
      </c>
      <c r="N129"/>
      <c r="O129"/>
      <c r="P129" s="34"/>
      <c r="Q129" s="34"/>
    </row>
    <row r="130" spans="1:17" s="22" customFormat="1" ht="30" customHeight="1">
      <c r="A130" s="4" t="s">
        <v>324</v>
      </c>
      <c r="B130"/>
      <c r="C130" s="158">
        <v>10871232861</v>
      </c>
      <c r="D130" s="168"/>
      <c r="E130" s="202">
        <v>-17883659</v>
      </c>
      <c r="F130" s="168"/>
      <c r="G130" s="174">
        <v>10889116520</v>
      </c>
      <c r="H130" s="168"/>
      <c r="I130" s="158">
        <v>37523287617</v>
      </c>
      <c r="J130" s="168"/>
      <c r="K130" s="202">
        <v>99115158</v>
      </c>
      <c r="L130" s="168"/>
      <c r="M130" s="158">
        <f t="shared" si="1"/>
        <v>37424172459</v>
      </c>
      <c r="N130"/>
      <c r="O130"/>
      <c r="P130" s="34"/>
      <c r="Q130" s="34"/>
    </row>
    <row r="131" spans="1:17" s="22" customFormat="1" ht="30" customHeight="1">
      <c r="A131" s="4" t="s">
        <v>325</v>
      </c>
      <c r="B131"/>
      <c r="C131" s="158">
        <v>13589041084</v>
      </c>
      <c r="D131" s="168"/>
      <c r="E131" s="202">
        <v>34</v>
      </c>
      <c r="F131" s="168"/>
      <c r="G131" s="174">
        <v>13589041050</v>
      </c>
      <c r="H131" s="168"/>
      <c r="I131" s="158">
        <v>43835616400</v>
      </c>
      <c r="J131" s="168"/>
      <c r="K131" s="202">
        <v>109671557</v>
      </c>
      <c r="L131" s="168"/>
      <c r="M131" s="158">
        <f t="shared" si="1"/>
        <v>43725944843</v>
      </c>
      <c r="N131"/>
      <c r="O131"/>
      <c r="P131" s="34"/>
      <c r="Q131" s="34"/>
    </row>
    <row r="132" spans="1:17" s="22" customFormat="1" ht="30" customHeight="1">
      <c r="A132" s="4" t="s">
        <v>313</v>
      </c>
      <c r="B132"/>
      <c r="C132" s="158">
        <v>2717808192</v>
      </c>
      <c r="D132" s="168"/>
      <c r="E132" s="202">
        <v>-910794</v>
      </c>
      <c r="F132" s="168"/>
      <c r="G132" s="174">
        <v>2718718986</v>
      </c>
      <c r="H132" s="168"/>
      <c r="I132" s="158">
        <v>8679451968</v>
      </c>
      <c r="J132" s="168"/>
      <c r="K132" s="202">
        <v>8549706</v>
      </c>
      <c r="L132" s="168"/>
      <c r="M132" s="158">
        <f t="shared" si="1"/>
        <v>8670902262</v>
      </c>
      <c r="N132"/>
      <c r="O132"/>
      <c r="P132" s="34"/>
      <c r="Q132" s="34"/>
    </row>
    <row r="133" spans="1:17" s="22" customFormat="1" ht="30" customHeight="1">
      <c r="A133" s="4" t="s">
        <v>310</v>
      </c>
      <c r="B133"/>
      <c r="C133" s="158">
        <v>5520547921</v>
      </c>
      <c r="D133" s="168"/>
      <c r="E133" s="202">
        <v>-526088</v>
      </c>
      <c r="F133" s="168"/>
      <c r="G133" s="174">
        <v>5521074009</v>
      </c>
      <c r="H133" s="168"/>
      <c r="I133" s="158">
        <v>15315068426</v>
      </c>
      <c r="J133" s="168"/>
      <c r="K133" s="202">
        <v>25421957</v>
      </c>
      <c r="L133" s="168"/>
      <c r="M133" s="158">
        <f t="shared" si="1"/>
        <v>15289646469</v>
      </c>
      <c r="N133"/>
      <c r="O133"/>
      <c r="P133" s="34"/>
      <c r="Q133" s="34"/>
    </row>
    <row r="134" spans="1:17" s="22" customFormat="1" ht="30" customHeight="1">
      <c r="A134" s="4" t="s">
        <v>313</v>
      </c>
      <c r="B134"/>
      <c r="C134" s="158">
        <v>5435616415</v>
      </c>
      <c r="D134" s="168"/>
      <c r="E134" s="202">
        <v>-664899</v>
      </c>
      <c r="F134" s="168"/>
      <c r="G134" s="174">
        <v>5436281314</v>
      </c>
      <c r="H134" s="168"/>
      <c r="I134" s="158">
        <v>14728767060</v>
      </c>
      <c r="J134" s="168"/>
      <c r="K134" s="202">
        <v>28869449</v>
      </c>
      <c r="L134" s="168"/>
      <c r="M134" s="158">
        <f t="shared" si="1"/>
        <v>14699897611</v>
      </c>
      <c r="N134"/>
      <c r="O134"/>
      <c r="P134" s="34"/>
      <c r="Q134" s="34"/>
    </row>
    <row r="135" spans="1:17" s="22" customFormat="1" ht="30" customHeight="1">
      <c r="A135" s="4" t="s">
        <v>313</v>
      </c>
      <c r="B135"/>
      <c r="C135" s="158">
        <v>11414794518</v>
      </c>
      <c r="D135" s="168"/>
      <c r="E135" s="202">
        <v>-1550080</v>
      </c>
      <c r="F135" s="168"/>
      <c r="G135" s="174">
        <v>11416344598</v>
      </c>
      <c r="H135" s="168"/>
      <c r="I135" s="158">
        <v>30562191774</v>
      </c>
      <c r="J135" s="168"/>
      <c r="K135" s="202">
        <v>64103339</v>
      </c>
      <c r="L135" s="168"/>
      <c r="M135" s="158">
        <f t="shared" si="1"/>
        <v>30498088435</v>
      </c>
      <c r="N135"/>
      <c r="O135"/>
      <c r="P135" s="34"/>
      <c r="Q135" s="34"/>
    </row>
    <row r="136" spans="1:17" s="22" customFormat="1" ht="30" customHeight="1">
      <c r="A136" s="4" t="s">
        <v>313</v>
      </c>
      <c r="B136"/>
      <c r="C136" s="158">
        <v>10871232861</v>
      </c>
      <c r="D136" s="168"/>
      <c r="E136" s="202">
        <v>-2349775</v>
      </c>
      <c r="F136" s="168"/>
      <c r="G136" s="174">
        <v>10873582636</v>
      </c>
      <c r="H136" s="168"/>
      <c r="I136" s="158">
        <v>27002739687</v>
      </c>
      <c r="J136" s="168"/>
      <c r="K136" s="202">
        <v>68067668</v>
      </c>
      <c r="L136" s="168"/>
      <c r="M136" s="158">
        <f t="shared" ref="M136:M159" si="2">I136-K136</f>
        <v>26934672019</v>
      </c>
      <c r="N136"/>
      <c r="O136"/>
      <c r="P136" s="34"/>
      <c r="Q136" s="34"/>
    </row>
    <row r="137" spans="1:17" s="22" customFormat="1" ht="30" customHeight="1">
      <c r="A137" s="4" t="s">
        <v>313</v>
      </c>
      <c r="B137"/>
      <c r="C137" s="158">
        <v>8153424638</v>
      </c>
      <c r="D137" s="168"/>
      <c r="E137" s="202">
        <v>-1870859</v>
      </c>
      <c r="F137" s="168"/>
      <c r="G137" s="174">
        <v>8155295497</v>
      </c>
      <c r="H137" s="168"/>
      <c r="I137" s="158">
        <v>19989041048</v>
      </c>
      <c r="J137" s="168"/>
      <c r="K137" s="202">
        <v>50332148</v>
      </c>
      <c r="L137" s="168"/>
      <c r="M137" s="158">
        <f t="shared" si="2"/>
        <v>19938708900</v>
      </c>
      <c r="N137"/>
      <c r="O137"/>
      <c r="P137" s="34"/>
      <c r="Q137" s="34"/>
    </row>
    <row r="138" spans="1:17" s="22" customFormat="1" ht="30" customHeight="1">
      <c r="A138" s="4" t="s">
        <v>325</v>
      </c>
      <c r="B138"/>
      <c r="C138" s="158">
        <v>8153424638</v>
      </c>
      <c r="D138" s="168"/>
      <c r="E138" s="202">
        <v>-15378752</v>
      </c>
      <c r="F138" s="168"/>
      <c r="G138" s="174">
        <v>8168803390</v>
      </c>
      <c r="H138" s="168"/>
      <c r="I138" s="158">
        <v>18936986256</v>
      </c>
      <c r="J138" s="168"/>
      <c r="K138" s="202">
        <v>57726206</v>
      </c>
      <c r="L138" s="168"/>
      <c r="M138" s="158">
        <f t="shared" si="2"/>
        <v>18879260050</v>
      </c>
      <c r="N138"/>
      <c r="O138"/>
      <c r="P138" s="34"/>
      <c r="Q138" s="34"/>
    </row>
    <row r="139" spans="1:17" s="22" customFormat="1" ht="30" customHeight="1">
      <c r="A139" s="4" t="s">
        <v>310</v>
      </c>
      <c r="B139"/>
      <c r="C139" s="158">
        <v>11041095873</v>
      </c>
      <c r="D139" s="168"/>
      <c r="E139" s="202">
        <v>-3117905</v>
      </c>
      <c r="F139" s="168"/>
      <c r="G139" s="174">
        <v>11044213778</v>
      </c>
      <c r="H139" s="168"/>
      <c r="I139" s="158">
        <v>25643835576</v>
      </c>
      <c r="J139" s="168"/>
      <c r="K139" s="202">
        <v>59139619</v>
      </c>
      <c r="L139" s="168"/>
      <c r="M139" s="158">
        <f t="shared" si="2"/>
        <v>25584695957</v>
      </c>
      <c r="N139"/>
      <c r="O139"/>
      <c r="P139" s="34"/>
      <c r="Q139" s="34"/>
    </row>
    <row r="140" spans="1:17" s="22" customFormat="1" ht="30" customHeight="1">
      <c r="A140" s="4" t="s">
        <v>310</v>
      </c>
      <c r="B140"/>
      <c r="C140" s="158">
        <v>27602739698</v>
      </c>
      <c r="D140" s="168"/>
      <c r="E140" s="202">
        <v>374977818</v>
      </c>
      <c r="F140" s="168"/>
      <c r="G140" s="174">
        <v>27227761880</v>
      </c>
      <c r="H140" s="168"/>
      <c r="I140" s="158">
        <v>62328767060</v>
      </c>
      <c r="J140" s="168"/>
      <c r="K140" s="202">
        <v>509409015</v>
      </c>
      <c r="L140" s="168"/>
      <c r="M140" s="158">
        <f t="shared" si="2"/>
        <v>61819358045</v>
      </c>
      <c r="N140"/>
      <c r="O140"/>
      <c r="P140" s="34"/>
      <c r="Q140" s="34"/>
    </row>
    <row r="141" spans="1:17" s="22" customFormat="1" ht="30" customHeight="1">
      <c r="A141" s="4" t="s">
        <v>311</v>
      </c>
      <c r="B141"/>
      <c r="C141" s="158">
        <v>8153424638</v>
      </c>
      <c r="D141" s="168"/>
      <c r="E141" s="202">
        <v>-5250677</v>
      </c>
      <c r="F141" s="168"/>
      <c r="G141" s="174">
        <v>8158675315</v>
      </c>
      <c r="H141" s="168"/>
      <c r="I141" s="158">
        <v>18147945162</v>
      </c>
      <c r="J141" s="168"/>
      <c r="K141" s="202">
        <v>27439015</v>
      </c>
      <c r="L141" s="168"/>
      <c r="M141" s="158">
        <f t="shared" si="2"/>
        <v>18120506147</v>
      </c>
      <c r="N141"/>
      <c r="O141"/>
      <c r="P141" s="34"/>
      <c r="Q141" s="34"/>
    </row>
    <row r="142" spans="1:17" s="22" customFormat="1" ht="30" customHeight="1">
      <c r="A142" s="4" t="s">
        <v>326</v>
      </c>
      <c r="B142"/>
      <c r="C142" s="158">
        <v>13589041084</v>
      </c>
      <c r="D142" s="168"/>
      <c r="E142" s="202">
        <v>-19478168</v>
      </c>
      <c r="F142" s="168"/>
      <c r="G142" s="174">
        <v>13608519252</v>
      </c>
      <c r="H142" s="168"/>
      <c r="I142" s="158">
        <v>30246575316</v>
      </c>
      <c r="J142" s="168"/>
      <c r="K142" s="202">
        <v>109671523</v>
      </c>
      <c r="L142" s="168"/>
      <c r="M142" s="158">
        <f t="shared" si="2"/>
        <v>30136903793</v>
      </c>
      <c r="N142"/>
      <c r="O142"/>
      <c r="P142" s="34"/>
      <c r="Q142" s="34"/>
    </row>
    <row r="143" spans="1:17" s="22" customFormat="1" ht="30" customHeight="1">
      <c r="A143" s="4" t="s">
        <v>325</v>
      </c>
      <c r="B143"/>
      <c r="C143" s="158">
        <v>9240547921</v>
      </c>
      <c r="D143" s="168"/>
      <c r="E143" s="202">
        <v>-13245220</v>
      </c>
      <c r="F143" s="168"/>
      <c r="G143" s="174">
        <v>9253793141</v>
      </c>
      <c r="H143" s="168"/>
      <c r="I143" s="158">
        <v>20567671179</v>
      </c>
      <c r="J143" s="168"/>
      <c r="K143" s="202">
        <v>74576569</v>
      </c>
      <c r="L143" s="168"/>
      <c r="M143" s="158">
        <f t="shared" si="2"/>
        <v>20493094610</v>
      </c>
      <c r="N143"/>
      <c r="O143"/>
      <c r="P143" s="34"/>
      <c r="Q143" s="34"/>
    </row>
    <row r="144" spans="1:17" s="22" customFormat="1" ht="30" customHeight="1">
      <c r="A144" s="4" t="s">
        <v>327</v>
      </c>
      <c r="B144"/>
      <c r="C144" s="158">
        <v>9363</v>
      </c>
      <c r="D144" s="168"/>
      <c r="E144" s="202">
        <v>0</v>
      </c>
      <c r="F144" s="168"/>
      <c r="G144" s="174">
        <v>9363</v>
      </c>
      <c r="H144" s="168"/>
      <c r="I144" s="158">
        <v>18726</v>
      </c>
      <c r="J144" s="168"/>
      <c r="K144" s="202">
        <v>0</v>
      </c>
      <c r="L144" s="168"/>
      <c r="M144" s="158">
        <f t="shared" si="2"/>
        <v>18726</v>
      </c>
      <c r="N144"/>
      <c r="O144"/>
      <c r="P144" s="34"/>
      <c r="Q144" s="34"/>
    </row>
    <row r="145" spans="1:17" s="22" customFormat="1" ht="30" customHeight="1">
      <c r="A145" s="4" t="s">
        <v>328</v>
      </c>
      <c r="B145"/>
      <c r="C145" s="158">
        <v>40639726024</v>
      </c>
      <c r="D145" s="168"/>
      <c r="E145" s="202">
        <v>-334809234</v>
      </c>
      <c r="F145" s="168"/>
      <c r="G145" s="174">
        <v>40974535258</v>
      </c>
      <c r="H145" s="168"/>
      <c r="I145" s="158">
        <v>86523287664</v>
      </c>
      <c r="J145" s="168"/>
      <c r="K145" s="202">
        <v>120887524</v>
      </c>
      <c r="L145" s="168"/>
      <c r="M145" s="158">
        <f t="shared" si="2"/>
        <v>86402400140</v>
      </c>
      <c r="N145"/>
      <c r="O145"/>
      <c r="P145" s="34"/>
      <c r="Q145" s="34"/>
    </row>
    <row r="146" spans="1:17" s="22" customFormat="1" ht="30" customHeight="1">
      <c r="A146" s="4" t="s">
        <v>329</v>
      </c>
      <c r="B146"/>
      <c r="C146" s="158">
        <v>13589041084</v>
      </c>
      <c r="D146" s="168"/>
      <c r="E146" s="202">
        <v>18105089</v>
      </c>
      <c r="F146" s="168"/>
      <c r="G146" s="174">
        <v>13570935995</v>
      </c>
      <c r="H146" s="168"/>
      <c r="I146" s="158">
        <v>19726027380</v>
      </c>
      <c r="J146" s="168"/>
      <c r="K146" s="202">
        <v>108228201</v>
      </c>
      <c r="L146" s="168"/>
      <c r="M146" s="158">
        <f t="shared" si="2"/>
        <v>19617799179</v>
      </c>
      <c r="N146"/>
      <c r="O146"/>
      <c r="P146" s="34"/>
      <c r="Q146" s="34"/>
    </row>
    <row r="147" spans="1:17" s="22" customFormat="1" ht="30" customHeight="1">
      <c r="A147" s="4" t="s">
        <v>330</v>
      </c>
      <c r="B147"/>
      <c r="C147" s="158">
        <v>16850410933</v>
      </c>
      <c r="D147" s="168"/>
      <c r="E147" s="202">
        <v>44345497</v>
      </c>
      <c r="F147" s="168"/>
      <c r="G147" s="174">
        <v>16806065436</v>
      </c>
      <c r="H147" s="168"/>
      <c r="I147" s="158">
        <v>22829589006</v>
      </c>
      <c r="J147" s="168"/>
      <c r="K147" s="202">
        <v>147379260</v>
      </c>
      <c r="L147" s="168"/>
      <c r="M147" s="158">
        <f t="shared" si="2"/>
        <v>22682209746</v>
      </c>
      <c r="N147"/>
      <c r="O147"/>
      <c r="P147" s="34"/>
      <c r="Q147" s="34"/>
    </row>
    <row r="148" spans="1:17" s="22" customFormat="1" ht="30" customHeight="1">
      <c r="A148" s="4" t="s">
        <v>313</v>
      </c>
      <c r="B148"/>
      <c r="C148" s="158">
        <v>12712328756</v>
      </c>
      <c r="D148" s="168"/>
      <c r="E148" s="202">
        <v>33347458</v>
      </c>
      <c r="F148" s="168"/>
      <c r="G148" s="174">
        <v>12678981298</v>
      </c>
      <c r="H148" s="168"/>
      <c r="I148" s="158">
        <v>12712328756</v>
      </c>
      <c r="J148" s="168"/>
      <c r="K148" s="202">
        <v>33347458</v>
      </c>
      <c r="L148" s="168"/>
      <c r="M148" s="158">
        <f t="shared" si="2"/>
        <v>12678981298</v>
      </c>
      <c r="N148"/>
      <c r="O148"/>
      <c r="P148" s="34"/>
      <c r="Q148" s="34"/>
    </row>
    <row r="149" spans="1:17" s="22" customFormat="1" ht="30" customHeight="1">
      <c r="A149" s="4" t="s">
        <v>328</v>
      </c>
      <c r="B149"/>
      <c r="C149" s="158">
        <v>3277397250</v>
      </c>
      <c r="D149" s="168"/>
      <c r="E149" s="202">
        <v>45197662</v>
      </c>
      <c r="F149" s="168"/>
      <c r="G149" s="174">
        <v>3232199588</v>
      </c>
      <c r="H149" s="168"/>
      <c r="I149" s="158">
        <v>3277397250</v>
      </c>
      <c r="J149" s="168"/>
      <c r="K149" s="202">
        <v>45197662</v>
      </c>
      <c r="L149" s="168"/>
      <c r="M149" s="158">
        <f t="shared" si="2"/>
        <v>3232199588</v>
      </c>
      <c r="N149"/>
      <c r="O149"/>
      <c r="P149" s="34"/>
      <c r="Q149" s="34"/>
    </row>
    <row r="150" spans="1:17" s="22" customFormat="1" ht="30" customHeight="1">
      <c r="A150" s="4" t="s">
        <v>328</v>
      </c>
      <c r="B150"/>
      <c r="C150" s="158">
        <v>3058904100</v>
      </c>
      <c r="D150" s="168"/>
      <c r="E150" s="202">
        <v>44782416</v>
      </c>
      <c r="F150" s="168"/>
      <c r="G150" s="174">
        <v>3014121684</v>
      </c>
      <c r="H150" s="168"/>
      <c r="I150" s="158">
        <v>3058904100</v>
      </c>
      <c r="J150" s="168"/>
      <c r="K150" s="202">
        <v>44782416</v>
      </c>
      <c r="L150" s="168"/>
      <c r="M150" s="158">
        <f t="shared" si="2"/>
        <v>3014121684</v>
      </c>
      <c r="N150"/>
      <c r="O150"/>
      <c r="P150" s="34"/>
      <c r="Q150" s="34"/>
    </row>
    <row r="151" spans="1:17" s="22" customFormat="1" ht="30" customHeight="1">
      <c r="A151" s="4" t="s">
        <v>330</v>
      </c>
      <c r="B151"/>
      <c r="C151" s="158">
        <v>3647123285</v>
      </c>
      <c r="D151" s="168"/>
      <c r="E151" s="202">
        <v>56660455</v>
      </c>
      <c r="F151" s="168"/>
      <c r="G151" s="174">
        <v>3590462830</v>
      </c>
      <c r="H151" s="168"/>
      <c r="I151" s="158">
        <v>3647123285</v>
      </c>
      <c r="J151" s="168"/>
      <c r="K151" s="202">
        <v>56660455</v>
      </c>
      <c r="L151" s="168"/>
      <c r="M151" s="158">
        <f t="shared" si="2"/>
        <v>3590462830</v>
      </c>
      <c r="N151"/>
      <c r="O151"/>
      <c r="P151" s="34"/>
      <c r="Q151" s="34"/>
    </row>
    <row r="152" spans="1:17" s="22" customFormat="1" ht="30" customHeight="1">
      <c r="A152" s="4" t="s">
        <v>331</v>
      </c>
      <c r="B152"/>
      <c r="C152" s="158">
        <v>3686301369</v>
      </c>
      <c r="D152" s="168"/>
      <c r="E152" s="202">
        <v>65258143</v>
      </c>
      <c r="F152" s="168"/>
      <c r="G152" s="174">
        <v>3621043226</v>
      </c>
      <c r="H152" s="168"/>
      <c r="I152" s="158">
        <v>3686301369</v>
      </c>
      <c r="J152" s="168"/>
      <c r="K152" s="202">
        <v>65258143</v>
      </c>
      <c r="L152" s="168"/>
      <c r="M152" s="158">
        <f t="shared" si="2"/>
        <v>3621043226</v>
      </c>
      <c r="N152"/>
      <c r="O152"/>
      <c r="P152" s="34"/>
      <c r="Q152" s="34"/>
    </row>
    <row r="153" spans="1:17" s="22" customFormat="1" ht="30" customHeight="1">
      <c r="A153" s="4" t="s">
        <v>313</v>
      </c>
      <c r="B153"/>
      <c r="C153" s="158">
        <v>3156164379</v>
      </c>
      <c r="D153" s="168"/>
      <c r="E153" s="202">
        <v>59723141</v>
      </c>
      <c r="F153" s="168"/>
      <c r="G153" s="174">
        <v>3096441238</v>
      </c>
      <c r="H153" s="168"/>
      <c r="I153" s="158">
        <v>3156164379</v>
      </c>
      <c r="J153" s="168"/>
      <c r="K153" s="202">
        <v>59723141</v>
      </c>
      <c r="L153" s="168"/>
      <c r="M153" s="158">
        <f t="shared" si="2"/>
        <v>3096441238</v>
      </c>
      <c r="N153"/>
      <c r="O153"/>
      <c r="P153" s="34"/>
      <c r="Q153" s="34"/>
    </row>
    <row r="154" spans="1:17" s="22" customFormat="1" ht="30" customHeight="1">
      <c r="A154" s="4" t="s">
        <v>329</v>
      </c>
      <c r="B154"/>
      <c r="C154" s="158">
        <v>5260273971</v>
      </c>
      <c r="D154" s="168"/>
      <c r="E154" s="202">
        <v>126035017</v>
      </c>
      <c r="F154" s="168"/>
      <c r="G154" s="174">
        <v>5134238954</v>
      </c>
      <c r="H154" s="168"/>
      <c r="I154" s="158">
        <v>5260273971</v>
      </c>
      <c r="J154" s="168"/>
      <c r="K154" s="202">
        <v>126035017</v>
      </c>
      <c r="L154" s="168"/>
      <c r="M154" s="158">
        <f t="shared" si="2"/>
        <v>5134238954</v>
      </c>
      <c r="N154"/>
      <c r="O154"/>
      <c r="P154" s="34"/>
      <c r="Q154" s="34"/>
    </row>
    <row r="155" spans="1:17" s="22" customFormat="1" ht="30" customHeight="1">
      <c r="A155" s="4" t="s">
        <v>310</v>
      </c>
      <c r="B155"/>
      <c r="C155" s="158">
        <v>2671232874</v>
      </c>
      <c r="D155" s="168"/>
      <c r="E155" s="202">
        <v>64977865</v>
      </c>
      <c r="F155" s="168"/>
      <c r="G155" s="174">
        <v>2606255009</v>
      </c>
      <c r="H155" s="168"/>
      <c r="I155" s="158">
        <v>2671232874</v>
      </c>
      <c r="J155" s="168"/>
      <c r="K155" s="202">
        <v>64977865</v>
      </c>
      <c r="L155" s="168"/>
      <c r="M155" s="158">
        <f t="shared" si="2"/>
        <v>2606255009</v>
      </c>
      <c r="N155"/>
      <c r="O155"/>
      <c r="P155" s="34"/>
      <c r="Q155" s="34"/>
    </row>
    <row r="156" spans="1:17" s="22" customFormat="1" ht="30" customHeight="1">
      <c r="A156" s="4" t="s">
        <v>332</v>
      </c>
      <c r="B156"/>
      <c r="C156" s="158">
        <v>1869863013</v>
      </c>
      <c r="D156" s="168"/>
      <c r="E156" s="202">
        <v>0</v>
      </c>
      <c r="F156" s="168"/>
      <c r="G156" s="174">
        <v>1869863013</v>
      </c>
      <c r="H156" s="168"/>
      <c r="I156" s="158">
        <v>1869863013</v>
      </c>
      <c r="J156" s="168"/>
      <c r="K156" s="202">
        <v>0</v>
      </c>
      <c r="L156" s="168"/>
      <c r="M156" s="158">
        <f t="shared" si="2"/>
        <v>1869863013</v>
      </c>
      <c r="N156"/>
      <c r="O156"/>
      <c r="P156" s="34"/>
      <c r="Q156" s="34"/>
    </row>
    <row r="157" spans="1:17" s="22" customFormat="1" ht="30" customHeight="1">
      <c r="A157" s="4" t="s">
        <v>333</v>
      </c>
      <c r="B157"/>
      <c r="C157" s="158">
        <v>667808217</v>
      </c>
      <c r="D157" s="168"/>
      <c r="E157" s="202">
        <v>0</v>
      </c>
      <c r="F157" s="168"/>
      <c r="G157" s="174">
        <v>667808217</v>
      </c>
      <c r="H157" s="168"/>
      <c r="I157" s="158">
        <v>667808217</v>
      </c>
      <c r="J157" s="168"/>
      <c r="K157" s="202">
        <v>0</v>
      </c>
      <c r="L157" s="168"/>
      <c r="M157" s="158">
        <f t="shared" si="2"/>
        <v>667808217</v>
      </c>
      <c r="N157"/>
      <c r="O157"/>
      <c r="P157" s="34"/>
      <c r="Q157" s="34"/>
    </row>
    <row r="158" spans="1:17" s="22" customFormat="1" ht="30" customHeight="1">
      <c r="A158" s="4" t="s">
        <v>310</v>
      </c>
      <c r="B158"/>
      <c r="C158" s="158">
        <v>890410958</v>
      </c>
      <c r="D158" s="168"/>
      <c r="E158" s="202">
        <v>22413363</v>
      </c>
      <c r="F158" s="168"/>
      <c r="G158" s="174">
        <v>867997595</v>
      </c>
      <c r="H158" s="168"/>
      <c r="I158" s="158">
        <v>890410958</v>
      </c>
      <c r="J158" s="168"/>
      <c r="K158" s="202">
        <v>22413363</v>
      </c>
      <c r="L158" s="168"/>
      <c r="M158" s="158">
        <f t="shared" si="2"/>
        <v>867997595</v>
      </c>
      <c r="N158"/>
      <c r="O158"/>
      <c r="P158" s="34"/>
      <c r="Q158" s="34"/>
    </row>
    <row r="159" spans="1:17" s="22" customFormat="1" ht="30" customHeight="1">
      <c r="A159" s="4" t="s">
        <v>313</v>
      </c>
      <c r="B159"/>
      <c r="C159" s="158">
        <v>890410958</v>
      </c>
      <c r="D159" s="168"/>
      <c r="E159" s="202">
        <v>22413363</v>
      </c>
      <c r="F159" s="168"/>
      <c r="G159" s="174">
        <v>867997595</v>
      </c>
      <c r="H159" s="168"/>
      <c r="I159" s="158">
        <v>890410958</v>
      </c>
      <c r="J159" s="168"/>
      <c r="K159" s="202">
        <v>22413363</v>
      </c>
      <c r="L159" s="168"/>
      <c r="M159" s="158">
        <f t="shared" si="2"/>
        <v>867997595</v>
      </c>
      <c r="N159"/>
      <c r="O159"/>
      <c r="P159" s="34"/>
      <c r="Q159" s="34"/>
    </row>
    <row r="160" spans="1:17" ht="27.75" customHeight="1" thickBot="1">
      <c r="A160" s="11" t="s">
        <v>12</v>
      </c>
      <c r="C160" s="155">
        <f>SUM(C7:C159)</f>
        <v>628755193099</v>
      </c>
      <c r="D160" s="175"/>
      <c r="E160" s="203">
        <f>SUM(E7:E159)</f>
        <v>333875826</v>
      </c>
      <c r="F160" s="175"/>
      <c r="G160" s="155">
        <f>SUM(G7:G159)</f>
        <v>628421317273</v>
      </c>
      <c r="H160" s="175"/>
      <c r="I160" s="155">
        <f>SUM(I7:I159)</f>
        <v>3883959107315</v>
      </c>
      <c r="J160" s="175"/>
      <c r="K160" s="203">
        <f>SUM(K7:K159)</f>
        <v>3203644207</v>
      </c>
      <c r="L160" s="175"/>
      <c r="M160" s="203">
        <f>SUM(M7:M159)</f>
        <v>3880755463108</v>
      </c>
    </row>
    <row r="161" spans="7:7" ht="13.5" thickTop="1"/>
    <row r="162" spans="7:7">
      <c r="G162" s="269"/>
    </row>
  </sheetData>
  <mergeCells count="7">
    <mergeCell ref="A1:M1"/>
    <mergeCell ref="A2:M2"/>
    <mergeCell ref="A3:M3"/>
    <mergeCell ref="A4:M4"/>
    <mergeCell ref="A5:A6"/>
    <mergeCell ref="C5:G5"/>
    <mergeCell ref="I5:M5"/>
  </mergeCells>
  <pageMargins left="0.39" right="0.39" top="0.39" bottom="0.39" header="0" footer="0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23</vt:i4>
      </vt:variant>
    </vt:vector>
  </HeadingPairs>
  <TitlesOfParts>
    <vt:vector size="42" baseType="lpstr">
      <vt:lpstr>صورت وضعیت</vt:lpstr>
      <vt:lpstr>سهام</vt:lpstr>
      <vt:lpstr>اوراق</vt:lpstr>
      <vt:lpstr>مبالغ تخصیصی اوراق</vt:lpstr>
      <vt:lpstr>تعدیل قیمت</vt:lpstr>
      <vt:lpstr>اوراق مشتقه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درآمد ناشی از تغییر قیمت اوراق</vt:lpstr>
      <vt:lpstr>درآمد اوراق بهادار</vt:lpstr>
      <vt:lpstr>درآمد ناشی از فروش</vt:lpstr>
      <vt:lpstr>سود سپرده بانکی</vt:lpstr>
      <vt:lpstr>اوراق!Print_Area</vt:lpstr>
      <vt:lpstr>'اوراق مشتقه'!Print_Area</vt:lpstr>
      <vt:lpstr>'تعدیل قیمت'!Print_Area</vt:lpstr>
      <vt:lpstr>درآمد!Print_Area</vt:lpstr>
      <vt:lpstr>'درآمد اوراق بهادار'!Print_Area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  <vt:lpstr>'درآمد سپرده بانکی'!Print_Titles</vt:lpstr>
      <vt:lpstr>'درآمد سرمایه گذاری در اوراق به'!Print_Titles</vt:lpstr>
      <vt:lpstr>'درآمد ناشی از فروش'!Print_Titles</vt:lpstr>
      <vt:lpstr>'سود سپرده بانکی'!Print_Titles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Behnaz Taheri</dc:creator>
  <dc:description/>
  <cp:lastModifiedBy>Khashayar Dadashi</cp:lastModifiedBy>
  <cp:lastPrinted>2026-08-26T08:56:32Z</cp:lastPrinted>
  <dcterms:created xsi:type="dcterms:W3CDTF">2024-08-25T06:34:11Z</dcterms:created>
  <dcterms:modified xsi:type="dcterms:W3CDTF">2026-09-29T12:51:51Z</dcterms:modified>
</cp:coreProperties>
</file>